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810" windowWidth="18585" windowHeight="4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<sst xmlns="http://schemas.openxmlformats.org/spreadsheetml/2006/main" count="171" uniqueCount="78">
  <si>
    <t>(General Election Candidates)</t>
  </si>
  <si>
    <t>Contributions from PACs by Type of PAC</t>
  </si>
  <si>
    <t>Party</t>
  </si>
  <si>
    <t>Contrib from</t>
  </si>
  <si>
    <t>Candidate</t>
  </si>
  <si>
    <t>Loans from</t>
  </si>
  <si>
    <t>Other</t>
  </si>
  <si>
    <t>Coordinated</t>
  </si>
  <si>
    <t>Trade/Member</t>
  </si>
  <si>
    <t>Corp. w/o</t>
  </si>
  <si>
    <t>Net</t>
  </si>
  <si>
    <t>Debts Owed</t>
  </si>
  <si>
    <t>Number</t>
  </si>
  <si>
    <t>Receipts</t>
  </si>
  <si>
    <t>Individuals</t>
  </si>
  <si>
    <t>PACs</t>
  </si>
  <si>
    <t>Contributions</t>
  </si>
  <si>
    <t>Loans</t>
  </si>
  <si>
    <t>Expenditures</t>
  </si>
  <si>
    <t>Corporate</t>
  </si>
  <si>
    <t>Labor</t>
  </si>
  <si>
    <t>Non-Connected</t>
  </si>
  <si>
    <t>Health</t>
  </si>
  <si>
    <t>Cooperative</t>
  </si>
  <si>
    <t>Stock</t>
  </si>
  <si>
    <t>Disbursements</t>
  </si>
  <si>
    <t>Cash on Hand</t>
  </si>
  <si>
    <t>By</t>
  </si>
  <si>
    <t>Senate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</si>
  <si>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</si>
  <si>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</si>
  <si>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</si>
  <si>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</si>
  <si>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</si>
  <si>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</si>
  <si>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House</t>
  </si>
  <si>
    <t>Incumbents</t>
  </si>
  <si>
    <t>Challengers</t>
  </si>
  <si>
    <t>Open Seats</t>
  </si>
  <si>
    <t>Total</t>
  </si>
  <si>
    <t>2007-2008 Financial Activity of Senate and House General Election Campaigns</t>
  </si>
  <si>
    <t>(January 1, 2007 - December 31, 2008)</t>
  </si>
  <si>
    <t>H8AL02130</t>
  </si>
  <si>
    <t>H8AL05109</t>
  </si>
  <si>
    <t>H8AZ01104</t>
  </si>
  <si>
    <t>H6CA04123</t>
  </si>
  <si>
    <t>H8CA37178</t>
  </si>
  <si>
    <t>H8CA52078</t>
  </si>
  <si>
    <t>H8CO06187</t>
  </si>
  <si>
    <t>H8CO02137</t>
  </si>
  <si>
    <t>H8FL15057</t>
  </si>
  <si>
    <t>H8IL18076</t>
  </si>
  <si>
    <t>H8IL11113</t>
  </si>
  <si>
    <t>H8KY02049</t>
  </si>
  <si>
    <t>H8LA04241</t>
  </si>
  <si>
    <t>H8ME01120</t>
  </si>
  <si>
    <t>H8MN03085</t>
  </si>
  <si>
    <t>H8MO09088</t>
  </si>
  <si>
    <t>H8MS03091</t>
  </si>
  <si>
    <t>H8NJ03156</t>
  </si>
  <si>
    <t>H6NJ07128</t>
  </si>
  <si>
    <t>H8NM01224</t>
  </si>
  <si>
    <t>H8NM03196</t>
  </si>
  <si>
    <t>H8NM02032</t>
  </si>
  <si>
    <t>H8NY26079</t>
  </si>
  <si>
    <t>H6NY25125</t>
  </si>
  <si>
    <t>H8NY13077</t>
  </si>
  <si>
    <t>H8NY26061</t>
  </si>
  <si>
    <t>H8NY21138</t>
  </si>
  <si>
    <t>H8NY21203</t>
  </si>
  <si>
    <t>H8OH16058</t>
  </si>
  <si>
    <t>H6OH15104</t>
  </si>
  <si>
    <t>H8OH07099</t>
  </si>
  <si>
    <t>H8OR05107</t>
  </si>
  <si>
    <t>H8PA05147</t>
  </si>
  <si>
    <t>H8VA11062</t>
  </si>
  <si>
    <t>H8VA01246</t>
  </si>
  <si>
    <t>H6WY01025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</si>
</sst>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[$-409]dddd\,\ mmmm\ dd\,\ yyyy"/>
    <numFmt numFmtId="168" formatCode="[$-409]h:mm:ss\ AM/PM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5" fontId="0" fillId="0" borderId="10" xfId="0" applyNumberFormat="1" applyBorder="1" applyAlignment="1">
      <alignment/>
    </xf>
    <xf numFmtId="5" fontId="1" fillId="0" borderId="0" xfId="0" applyNumberFormat="1" applyFont="1" applyAlignment="1">
      <alignment/>
    </xf>
    <xf numFmtId="5" fontId="0" fillId="0" borderId="11" xfId="0" applyNumberFormat="1" applyBorder="1" applyAlignment="1">
      <alignment/>
    </xf>
    <xf numFmtId="5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5" fontId="1" fillId="0" borderId="10" xfId="0" applyNumberFormat="1" applyFont="1" applyBorder="1" applyAlignment="1">
      <alignment horizontal="center"/>
    </xf>
    <xf numFmtId="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5" fontId="0" fillId="0" borderId="13" xfId="0" applyNumberFormat="1" applyBorder="1" applyAlignment="1">
      <alignment/>
    </xf>
    <xf numFmtId="5" fontId="0" fillId="0" borderId="14" xfId="0" applyNumberFormat="1" applyBorder="1" applyAlignment="1">
      <alignment/>
    </xf>
    <xf numFmtId="5" fontId="0" fillId="0" borderId="1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5" fontId="0" fillId="0" borderId="17" xfId="0" applyNumberFormat="1" applyBorder="1" applyAlignment="1">
      <alignment/>
    </xf>
    <xf numFmtId="0" fontId="1" fillId="0" borderId="17" xfId="0" applyFont="1" applyBorder="1" applyAlignment="1">
      <alignment/>
    </xf>
    <xf numFmtId="5" fontId="0" fillId="0" borderId="18" xfId="0" applyNumberFormat="1" applyBorder="1" applyAlignment="1">
      <alignment/>
    </xf>
    <xf numFmtId="5" fontId="0" fillId="0" borderId="19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5" fontId="0" fillId="0" borderId="21" xfId="0" applyNumberFormat="1" applyBorder="1" applyAlignment="1">
      <alignment/>
    </xf>
    <xf numFmtId="0" fontId="1" fillId="0" borderId="21" xfId="0" applyFont="1" applyBorder="1" applyAlignment="1">
      <alignment/>
    </xf>
    <xf numFmtId="5" fontId="0" fillId="0" borderId="22" xfId="0" applyNumberFormat="1" applyBorder="1" applyAlignment="1">
      <alignment/>
    </xf>
    <xf numFmtId="5" fontId="0" fillId="0" borderId="23" xfId="0" applyNumberFormat="1" applyBorder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 horizontal="center"/>
    </xf>
    <xf numFmtId="0" fontId="1" fillId="0" borderId="11" xfId="0" applyFont="1" applyBorder="1" applyAlignment="1">
      <alignment/>
    </xf>
    <xf numFmtId="0" fontId="1" fillId="0" borderId="24" xfId="0" applyFont="1" applyBorder="1" applyAlignment="1">
      <alignment/>
    </xf>
    <xf numFmtId="164" fontId="0" fillId="0" borderId="0" xfId="0" applyNumberFormat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1" fillId="33" borderId="0" xfId="0" applyFont="1" applyFill="1" applyAlignment="1">
      <alignment horizontal="center"/>
    </xf>
    <xf numFmtId="5" fontId="1" fillId="33" borderId="0" xfId="0" applyNumberFormat="1" applyFont="1" applyFill="1" applyAlignment="1">
      <alignment horizontal="center"/>
    </xf>
    <xf numFmtId="0" fontId="1" fillId="33" borderId="12" xfId="0" applyFont="1" applyFill="1" applyBorder="1" applyAlignment="1">
      <alignment horizontal="center"/>
    </xf>
    <xf numFmtId="5" fontId="1" fillId="33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PageLayoutView="0" workbookViewId="0" topLeftCell="A4">
      <pane ySplit="780" topLeftCell="A1" activePane="bottomLeft" state="split"/>
      <selection pane="topLeft" activeCell="R12" sqref="R12:T12"/>
      <selection pane="bottomLeft" activeCell="L4" sqref="L4:T5"/>
    </sheetView>
  </sheetViews>
  <sheetFormatPr defaultColWidth="9.140625" defaultRowHeight="12.75"/>
  <cols>
    <col min="1" max="1" width="13.421875" style="0" customWidth="1"/>
    <col min="3" max="3" width="14.28125" style="0" customWidth="1"/>
    <col min="4" max="4" width="13.28125" style="0" customWidth="1"/>
    <col min="5" max="5" width="13.140625" style="0" customWidth="1"/>
    <col min="6" max="6" width="12.7109375" style="0" customWidth="1"/>
    <col min="7" max="7" width="12.00390625" style="0" customWidth="1"/>
    <col min="8" max="8" width="12.7109375" style="0" bestFit="1" customWidth="1"/>
    <col min="9" max="9" width="12.7109375" style="0" customWidth="1"/>
    <col min="10" max="10" width="12.140625" style="0" customWidth="1"/>
    <col min="11" max="11" width="13.28125" style="0" customWidth="1"/>
    <col min="12" max="13" width="12.8515625" style="0" customWidth="1"/>
    <col min="14" max="14" width="14.7109375" style="0" customWidth="1"/>
    <col min="15" max="15" width="13.00390625" style="0" customWidth="1"/>
    <col min="16" max="17" width="11.28125" style="0" customWidth="1"/>
    <col min="18" max="18" width="14.28125" style="0" customWidth="1"/>
    <col min="19" max="19" width="12.8515625" style="0" customWidth="1"/>
    <col min="20" max="20" width="12.28125" style="0" customWidth="1"/>
  </cols>
  <sheetData>
    <row r="1" spans="2:20" ht="12.75">
      <c r="B1" s="1"/>
      <c r="C1" s="2"/>
      <c r="D1" s="2"/>
      <c r="F1" s="3" t="s">
        <v>40</v>
      </c>
      <c r="G1" s="2"/>
      <c r="H1" s="2"/>
      <c r="I1" s="2"/>
      <c r="J1" s="2"/>
      <c r="K1" s="2"/>
      <c r="L1" s="2"/>
      <c r="M1" s="2"/>
      <c r="N1" s="2"/>
      <c r="O1" s="2" t="s">
        <v>41</v>
      </c>
      <c r="P1" s="2"/>
      <c r="Q1" s="2"/>
      <c r="R1" s="2"/>
      <c r="S1" s="2" t="s">
        <v>0</v>
      </c>
      <c r="T1" s="2"/>
    </row>
    <row r="2" spans="2:20" ht="12.75">
      <c r="B2" s="1"/>
      <c r="C2" s="2"/>
      <c r="D2" s="2"/>
      <c r="F2" s="3" t="s">
        <v>41</v>
      </c>
      <c r="G2" s="2"/>
      <c r="H2" s="2"/>
      <c r="I2" s="2"/>
      <c r="J2" s="2"/>
      <c r="K2" s="2"/>
      <c r="L2" s="4"/>
      <c r="M2" s="5" t="s">
        <v>1</v>
      </c>
      <c r="N2" s="2"/>
      <c r="O2" s="2"/>
      <c r="P2" s="2"/>
      <c r="Q2" s="6"/>
      <c r="R2" s="2"/>
      <c r="S2" s="2"/>
      <c r="T2" s="2"/>
    </row>
    <row r="3" spans="2:20" ht="12.75">
      <c r="B3" s="1"/>
      <c r="C3" s="2"/>
      <c r="D3" s="2"/>
      <c r="F3" s="3"/>
      <c r="G3" s="2"/>
      <c r="H3" s="2"/>
      <c r="I3" s="2"/>
      <c r="J3" s="45" t="s">
        <v>2</v>
      </c>
      <c r="K3" s="3"/>
      <c r="L3" s="4"/>
      <c r="M3" s="5"/>
      <c r="N3" s="2"/>
      <c r="O3" s="2"/>
      <c r="P3" s="2"/>
      <c r="Q3" s="6"/>
      <c r="R3" s="2"/>
      <c r="S3" s="2"/>
      <c r="T3" s="2"/>
    </row>
    <row r="4" spans="2:20" ht="12.75">
      <c r="B4" s="44"/>
      <c r="C4" s="45"/>
      <c r="D4" s="45" t="s">
        <v>3</v>
      </c>
      <c r="E4" s="45" t="s">
        <v>3</v>
      </c>
      <c r="F4" s="45" t="s">
        <v>4</v>
      </c>
      <c r="G4" s="45" t="s">
        <v>5</v>
      </c>
      <c r="H4" s="45" t="s">
        <v>6</v>
      </c>
      <c r="I4" s="45" t="s">
        <v>2</v>
      </c>
      <c r="J4" s="45" t="s">
        <v>7</v>
      </c>
      <c r="K4" s="3"/>
      <c r="L4" s="44"/>
      <c r="M4" s="45"/>
      <c r="N4" s="45"/>
      <c r="O4" s="45" t="s">
        <v>8</v>
      </c>
      <c r="P4" s="45"/>
      <c r="Q4" s="45" t="s">
        <v>9</v>
      </c>
      <c r="R4" s="45" t="s">
        <v>10</v>
      </c>
      <c r="S4" s="45"/>
      <c r="T4" s="45" t="s">
        <v>11</v>
      </c>
    </row>
    <row r="5" spans="2:20" ht="13.5" thickBot="1">
      <c r="B5" s="46" t="s">
        <v>12</v>
      </c>
      <c r="C5" s="47" t="s">
        <v>13</v>
      </c>
      <c r="D5" s="47" t="s">
        <v>14</v>
      </c>
      <c r="E5" s="47" t="s">
        <v>15</v>
      </c>
      <c r="F5" s="47" t="s">
        <v>16</v>
      </c>
      <c r="G5" s="47" t="s">
        <v>4</v>
      </c>
      <c r="H5" s="47" t="s">
        <v>17</v>
      </c>
      <c r="I5" s="47" t="s">
        <v>16</v>
      </c>
      <c r="J5" s="47" t="s">
        <v>18</v>
      </c>
      <c r="K5" s="7"/>
      <c r="L5" s="46" t="s">
        <v>19</v>
      </c>
      <c r="M5" s="47" t="s">
        <v>20</v>
      </c>
      <c r="N5" s="47" t="s">
        <v>21</v>
      </c>
      <c r="O5" s="47" t="s">
        <v>22</v>
      </c>
      <c r="P5" s="47" t="s">
        <v>23</v>
      </c>
      <c r="Q5" s="47" t="s">
        <v>24</v>
      </c>
      <c r="R5" s="47" t="s">
        <v>25</v>
      </c>
      <c r="S5" s="47" t="s">
        <v>26</v>
      </c>
      <c r="T5" s="47" t="s">
        <v>27</v>
      </c>
    </row>
    <row r="6" spans="2:20" ht="12.75">
      <c r="B6" s="8"/>
      <c r="C6" s="9"/>
      <c r="D6" s="9"/>
      <c r="E6" s="9"/>
      <c r="F6" s="9"/>
      <c r="G6" s="9"/>
      <c r="H6" s="9"/>
      <c r="I6" s="9"/>
      <c r="J6" s="9"/>
      <c r="K6" s="9"/>
      <c r="L6" s="10"/>
      <c r="M6" s="9"/>
      <c r="N6" s="9"/>
      <c r="O6" s="9"/>
      <c r="P6" s="9"/>
      <c r="Q6" s="11"/>
      <c r="R6" s="9"/>
      <c r="S6" s="9"/>
      <c r="T6" s="9"/>
    </row>
    <row r="7" spans="1:20" ht="13.5" thickBot="1">
      <c r="A7" s="12" t="s">
        <v>28</v>
      </c>
      <c r="B7" s="13">
        <f>B9+B15+B21</f>
        <v>119</v>
      </c>
      <c r="C7" s="14">
        <f aca="true" t="shared" si="0" ref="C7:T7">C9+C15+C21</f>
        <v>392967518</v>
      </c>
      <c r="D7" s="14">
        <f t="shared" si="0"/>
        <v>250934647</v>
      </c>
      <c r="E7" s="14">
        <f t="shared" si="0"/>
        <v>77990806</v>
      </c>
      <c r="F7" s="14">
        <f t="shared" si="0"/>
        <v>3162649</v>
      </c>
      <c r="G7" s="14">
        <f t="shared" si="0"/>
        <v>8646188</v>
      </c>
      <c r="H7" s="14">
        <f t="shared" si="0"/>
        <v>8603850</v>
      </c>
      <c r="I7" s="14">
        <f t="shared" si="0"/>
        <v>923672</v>
      </c>
      <c r="J7" s="14">
        <f t="shared" si="0"/>
        <v>12417364</v>
      </c>
      <c r="K7" s="12" t="s">
        <v>28</v>
      </c>
      <c r="L7" s="15">
        <f t="shared" si="0"/>
        <v>32271270</v>
      </c>
      <c r="M7" s="14">
        <f t="shared" si="0"/>
        <v>6900705</v>
      </c>
      <c r="N7" s="14">
        <f t="shared" si="0"/>
        <v>17750644</v>
      </c>
      <c r="O7" s="14">
        <f t="shared" si="0"/>
        <v>19216365</v>
      </c>
      <c r="P7" s="14">
        <f t="shared" si="0"/>
        <v>955195</v>
      </c>
      <c r="Q7" s="16">
        <f t="shared" si="0"/>
        <v>896627</v>
      </c>
      <c r="R7" s="14">
        <f t="shared" si="0"/>
        <v>391439885</v>
      </c>
      <c r="S7" s="14">
        <f t="shared" si="0"/>
        <v>38238820</v>
      </c>
      <c r="T7" s="14">
        <f t="shared" si="0"/>
        <v>12237194</v>
      </c>
    </row>
    <row r="8" spans="1:20" ht="12.75">
      <c r="A8" s="17"/>
      <c r="B8" s="1"/>
      <c r="C8" s="2"/>
      <c r="D8" s="2"/>
      <c r="E8" s="2"/>
      <c r="F8" s="2"/>
      <c r="G8" s="2"/>
      <c r="H8" s="2"/>
      <c r="I8" s="2"/>
      <c r="J8" s="2"/>
      <c r="K8" s="17"/>
      <c r="L8" s="4"/>
      <c r="M8" s="2"/>
      <c r="N8" s="2"/>
      <c r="O8" s="2"/>
      <c r="P8" s="2"/>
      <c r="Q8" s="6"/>
      <c r="R8" s="2"/>
      <c r="S8" s="2"/>
      <c r="T8" s="2"/>
    </row>
    <row r="9" spans="1:20" ht="13.5" thickBot="1">
      <c r="A9" s="12" t="s">
        <v>29</v>
      </c>
      <c r="B9" s="1">
        <f>B11+B12+B13</f>
        <v>35</v>
      </c>
      <c r="C9" s="2">
        <f>C11+C12+C13</f>
        <v>208376623</v>
      </c>
      <c r="D9" s="2">
        <f aca="true" t="shared" si="1" ref="D9:J9">D11+D12+D13</f>
        <v>137142133</v>
      </c>
      <c r="E9" s="2">
        <f t="shared" si="1"/>
        <v>33386102</v>
      </c>
      <c r="F9" s="2">
        <f t="shared" si="1"/>
        <v>1450775</v>
      </c>
      <c r="G9" s="2">
        <f t="shared" si="1"/>
        <v>1022400</v>
      </c>
      <c r="H9" s="2">
        <f t="shared" si="1"/>
        <v>8580000</v>
      </c>
      <c r="I9" s="2">
        <f t="shared" si="1"/>
        <v>511604</v>
      </c>
      <c r="J9" s="2">
        <f t="shared" si="1"/>
        <v>6352271</v>
      </c>
      <c r="K9" s="12" t="s">
        <v>29</v>
      </c>
      <c r="L9" s="4">
        <f aca="true" t="shared" si="2" ref="L9:T9">L11+L12+L13</f>
        <v>11212377</v>
      </c>
      <c r="M9" s="2">
        <f t="shared" si="2"/>
        <v>6463205</v>
      </c>
      <c r="N9" s="2">
        <f t="shared" si="2"/>
        <v>7780823</v>
      </c>
      <c r="O9" s="2">
        <f t="shared" si="2"/>
        <v>7168612</v>
      </c>
      <c r="P9" s="2">
        <f t="shared" si="2"/>
        <v>400814</v>
      </c>
      <c r="Q9" s="6">
        <f t="shared" si="2"/>
        <v>360271</v>
      </c>
      <c r="R9" s="2">
        <f t="shared" si="2"/>
        <v>200972720</v>
      </c>
      <c r="S9" s="2">
        <f t="shared" si="2"/>
        <v>24102162</v>
      </c>
      <c r="T9" s="2">
        <f t="shared" si="2"/>
        <v>11322722</v>
      </c>
    </row>
    <row r="10" spans="1:20" ht="12.75">
      <c r="A10" s="17"/>
      <c r="B10" s="1"/>
      <c r="C10" s="2"/>
      <c r="D10" s="2"/>
      <c r="E10" s="2"/>
      <c r="F10" s="2"/>
      <c r="G10" s="2"/>
      <c r="H10" s="2"/>
      <c r="I10" s="2"/>
      <c r="J10" s="2"/>
      <c r="K10" s="17"/>
      <c r="L10" s="18"/>
      <c r="M10" s="2"/>
      <c r="N10" s="2"/>
      <c r="O10" s="2"/>
      <c r="P10" s="2"/>
      <c r="Q10" s="6"/>
      <c r="R10" s="2"/>
      <c r="S10" s="2"/>
      <c r="T10" s="2"/>
    </row>
    <row r="11" spans="1:20" ht="12.75">
      <c r="A11" s="17" t="s">
        <v>30</v>
      </c>
      <c r="B11" s="1">
        <v>12</v>
      </c>
      <c r="C11" s="33">
        <v>84264906</v>
      </c>
      <c r="D11" s="33">
        <v>44435304</v>
      </c>
      <c r="E11" s="33">
        <f>L11+M11+N11+O11+P11+Q11</f>
        <v>20375214</v>
      </c>
      <c r="F11" s="33">
        <v>1404600</v>
      </c>
      <c r="G11" s="33">
        <v>0</v>
      </c>
      <c r="H11" s="33">
        <v>0</v>
      </c>
      <c r="I11" s="2">
        <v>132200</v>
      </c>
      <c r="J11" s="2">
        <v>1098235</v>
      </c>
      <c r="K11" s="17" t="s">
        <v>30</v>
      </c>
      <c r="L11" s="4">
        <v>8845072</v>
      </c>
      <c r="M11" s="2">
        <v>2449773</v>
      </c>
      <c r="N11" s="2">
        <v>3481564</v>
      </c>
      <c r="O11" s="2">
        <v>5031761</v>
      </c>
      <c r="P11" s="2">
        <v>294314</v>
      </c>
      <c r="Q11" s="6">
        <v>272730</v>
      </c>
      <c r="R11" s="2">
        <v>77533259</v>
      </c>
      <c r="S11" s="2">
        <v>20748790</v>
      </c>
      <c r="T11" s="2">
        <v>1361447</v>
      </c>
    </row>
    <row r="12" spans="1:20" ht="12.75">
      <c r="A12" s="17" t="s">
        <v>31</v>
      </c>
      <c r="B12" s="1">
        <v>18</v>
      </c>
      <c r="C12" s="33">
        <v>87937024</v>
      </c>
      <c r="D12" s="33">
        <v>64827315</v>
      </c>
      <c r="E12" s="33">
        <f>L12+M12+N12+O12+P12+Q12</f>
        <v>7033376</v>
      </c>
      <c r="F12" s="33">
        <v>41575</v>
      </c>
      <c r="G12" s="33">
        <v>722400</v>
      </c>
      <c r="H12" s="33">
        <v>8580000</v>
      </c>
      <c r="I12" s="2">
        <v>338873</v>
      </c>
      <c r="J12" s="2">
        <v>4567988</v>
      </c>
      <c r="K12" s="17" t="s">
        <v>31</v>
      </c>
      <c r="L12" s="4">
        <v>408443</v>
      </c>
      <c r="M12" s="2">
        <v>2785215</v>
      </c>
      <c r="N12" s="2">
        <v>2842193</v>
      </c>
      <c r="O12" s="2">
        <v>920534</v>
      </c>
      <c r="P12" s="2">
        <v>45000</v>
      </c>
      <c r="Q12" s="6">
        <v>31991</v>
      </c>
      <c r="R12" s="2">
        <v>86761016</v>
      </c>
      <c r="S12" s="2">
        <v>1807435</v>
      </c>
      <c r="T12" s="2">
        <v>9401459</v>
      </c>
    </row>
    <row r="13" spans="1:20" ht="12.75">
      <c r="A13" s="17" t="s">
        <v>32</v>
      </c>
      <c r="B13" s="1">
        <v>5</v>
      </c>
      <c r="C13" s="33">
        <v>36174693</v>
      </c>
      <c r="D13" s="33">
        <v>27879514</v>
      </c>
      <c r="E13" s="33">
        <f>L13+M13+N13+O13+P13+Q13</f>
        <v>5977512</v>
      </c>
      <c r="F13" s="33">
        <v>4600</v>
      </c>
      <c r="G13" s="33">
        <v>300000</v>
      </c>
      <c r="H13" s="33">
        <v>0</v>
      </c>
      <c r="I13" s="2">
        <v>40531</v>
      </c>
      <c r="J13" s="2">
        <v>686048</v>
      </c>
      <c r="K13" s="17" t="s">
        <v>32</v>
      </c>
      <c r="L13" s="4">
        <v>1958862</v>
      </c>
      <c r="M13" s="2">
        <v>1228217</v>
      </c>
      <c r="N13" s="2">
        <v>1457066</v>
      </c>
      <c r="O13" s="2">
        <v>1216317</v>
      </c>
      <c r="P13" s="2">
        <v>61500</v>
      </c>
      <c r="Q13" s="6">
        <v>55550</v>
      </c>
      <c r="R13" s="2">
        <v>36678445</v>
      </c>
      <c r="S13" s="2">
        <v>1545937</v>
      </c>
      <c r="T13" s="2">
        <v>559816</v>
      </c>
    </row>
    <row r="14" spans="1:20" ht="12.75">
      <c r="A14" s="17"/>
      <c r="B14" s="1"/>
      <c r="C14" s="2"/>
      <c r="D14" s="2"/>
      <c r="E14" s="2"/>
      <c r="F14" s="2"/>
      <c r="G14" s="2"/>
      <c r="H14" s="2"/>
      <c r="I14" s="2"/>
      <c r="J14" s="2"/>
      <c r="K14" s="17"/>
      <c r="L14" s="4"/>
      <c r="M14" s="2"/>
      <c r="N14" s="2"/>
      <c r="O14" s="2"/>
      <c r="P14" s="2"/>
      <c r="Q14" s="6"/>
      <c r="R14" s="2"/>
      <c r="S14" s="2"/>
      <c r="T14" s="2"/>
    </row>
    <row r="15" spans="1:20" ht="13.5" thickBot="1">
      <c r="A15" s="12" t="s">
        <v>33</v>
      </c>
      <c r="B15" s="1">
        <f>B17+B18+B19</f>
        <v>34</v>
      </c>
      <c r="C15" s="2">
        <f>C17+C18+C19</f>
        <v>184231751</v>
      </c>
      <c r="D15" s="2">
        <f aca="true" t="shared" si="3" ref="D15:T15">D17+D18+D19</f>
        <v>113562986</v>
      </c>
      <c r="E15" s="2">
        <f t="shared" si="3"/>
        <v>44600404</v>
      </c>
      <c r="F15" s="2">
        <f t="shared" si="3"/>
        <v>1625545</v>
      </c>
      <c r="G15" s="2">
        <f t="shared" si="3"/>
        <v>7591994</v>
      </c>
      <c r="H15" s="2">
        <f t="shared" si="3"/>
        <v>19550</v>
      </c>
      <c r="I15" s="2">
        <f t="shared" si="3"/>
        <v>412068</v>
      </c>
      <c r="J15" s="2">
        <f t="shared" si="3"/>
        <v>6065093</v>
      </c>
      <c r="K15" s="39" t="s">
        <v>33</v>
      </c>
      <c r="L15" s="2">
        <f t="shared" si="3"/>
        <v>21058893</v>
      </c>
      <c r="M15" s="2">
        <f t="shared" si="3"/>
        <v>437500</v>
      </c>
      <c r="N15" s="2">
        <f t="shared" si="3"/>
        <v>9965521</v>
      </c>
      <c r="O15" s="2">
        <f t="shared" si="3"/>
        <v>12047753</v>
      </c>
      <c r="P15" s="2">
        <f t="shared" si="3"/>
        <v>554381</v>
      </c>
      <c r="Q15" s="6">
        <f t="shared" si="3"/>
        <v>536356</v>
      </c>
      <c r="R15" s="2">
        <f t="shared" si="3"/>
        <v>190135322</v>
      </c>
      <c r="S15" s="2">
        <f t="shared" si="3"/>
        <v>14133810</v>
      </c>
      <c r="T15" s="2">
        <f t="shared" si="3"/>
        <v>884210</v>
      </c>
    </row>
    <row r="16" spans="1:20" ht="12.75">
      <c r="A16" s="17"/>
      <c r="B16" s="1"/>
      <c r="C16" s="2"/>
      <c r="D16" s="2"/>
      <c r="E16" s="2"/>
      <c r="F16" s="2"/>
      <c r="G16" s="2"/>
      <c r="H16" s="2"/>
      <c r="I16" s="2"/>
      <c r="J16" s="2"/>
      <c r="K16" s="17"/>
      <c r="L16" s="4"/>
      <c r="M16" s="2"/>
      <c r="N16" s="2"/>
      <c r="O16" s="2"/>
      <c r="P16" s="2"/>
      <c r="Q16" s="6"/>
      <c r="R16" s="2"/>
      <c r="S16" s="2"/>
      <c r="T16" s="2"/>
    </row>
    <row r="17" spans="1:20" ht="12.75">
      <c r="A17" s="17" t="s">
        <v>30</v>
      </c>
      <c r="B17" s="1">
        <v>18</v>
      </c>
      <c r="C17" s="2">
        <v>150252430</v>
      </c>
      <c r="D17" s="2">
        <v>90326986</v>
      </c>
      <c r="E17" s="33">
        <f>L17+M17+N17+O17+P17+Q17</f>
        <v>39664896</v>
      </c>
      <c r="F17" s="2">
        <v>1535686</v>
      </c>
      <c r="G17" s="2">
        <v>5086275</v>
      </c>
      <c r="H17" s="2">
        <v>17250</v>
      </c>
      <c r="I17" s="2">
        <v>316755</v>
      </c>
      <c r="J17" s="2">
        <v>5213933</v>
      </c>
      <c r="K17" s="17" t="s">
        <v>30</v>
      </c>
      <c r="L17" s="4">
        <v>19367817</v>
      </c>
      <c r="M17" s="2">
        <v>396400</v>
      </c>
      <c r="N17" s="2">
        <v>8266419</v>
      </c>
      <c r="O17" s="2">
        <v>10741363</v>
      </c>
      <c r="P17" s="2">
        <v>444581</v>
      </c>
      <c r="Q17" s="6">
        <v>448316</v>
      </c>
      <c r="R17" s="2">
        <v>156634468</v>
      </c>
      <c r="S17" s="2">
        <v>13182831</v>
      </c>
      <c r="T17" s="2">
        <v>2852449</v>
      </c>
    </row>
    <row r="18" spans="1:20" ht="12.75">
      <c r="A18" s="17" t="s">
        <v>31</v>
      </c>
      <c r="B18" s="1">
        <v>11</v>
      </c>
      <c r="C18" s="2">
        <v>12018888</v>
      </c>
      <c r="D18" s="2">
        <v>8473459</v>
      </c>
      <c r="E18" s="33">
        <f>L18+M18+N18+O18+P18+Q18</f>
        <v>746822</v>
      </c>
      <c r="F18" s="2">
        <v>85067</v>
      </c>
      <c r="G18" s="2">
        <v>1885719</v>
      </c>
      <c r="H18" s="2">
        <v>2300</v>
      </c>
      <c r="I18" s="2">
        <v>43243</v>
      </c>
      <c r="J18" s="2">
        <v>526347</v>
      </c>
      <c r="K18" s="17" t="s">
        <v>31</v>
      </c>
      <c r="L18" s="4">
        <v>99500</v>
      </c>
      <c r="M18" s="2">
        <v>0</v>
      </c>
      <c r="N18" s="2">
        <v>459915</v>
      </c>
      <c r="O18" s="2">
        <v>165907</v>
      </c>
      <c r="P18" s="2">
        <v>5000</v>
      </c>
      <c r="Q18" s="6">
        <v>16500</v>
      </c>
      <c r="R18" s="2">
        <v>11893297</v>
      </c>
      <c r="S18" s="2">
        <v>648482</v>
      </c>
      <c r="T18" s="2">
        <v>-2263214</v>
      </c>
    </row>
    <row r="19" spans="1:20" ht="12.75">
      <c r="A19" s="17" t="s">
        <v>32</v>
      </c>
      <c r="B19" s="1">
        <v>5</v>
      </c>
      <c r="C19" s="2">
        <v>21960433</v>
      </c>
      <c r="D19" s="2">
        <v>14762541</v>
      </c>
      <c r="E19" s="33">
        <f>L19+M19+N19+O19+P19+Q19</f>
        <v>4188686</v>
      </c>
      <c r="F19" s="2">
        <v>4792</v>
      </c>
      <c r="G19" s="2">
        <v>620000</v>
      </c>
      <c r="H19" s="2">
        <v>0</v>
      </c>
      <c r="I19" s="2">
        <v>52070</v>
      </c>
      <c r="J19" s="2">
        <v>324813</v>
      </c>
      <c r="K19" s="17" t="s">
        <v>32</v>
      </c>
      <c r="L19" s="4">
        <v>1591576</v>
      </c>
      <c r="M19" s="2">
        <v>41100</v>
      </c>
      <c r="N19" s="2">
        <v>1239187</v>
      </c>
      <c r="O19" s="2">
        <v>1140483</v>
      </c>
      <c r="P19" s="2">
        <v>104800</v>
      </c>
      <c r="Q19" s="6">
        <v>71540</v>
      </c>
      <c r="R19" s="2">
        <v>21607557</v>
      </c>
      <c r="S19" s="2">
        <v>302497</v>
      </c>
      <c r="T19" s="2">
        <v>294975</v>
      </c>
    </row>
    <row r="20" spans="1:20" ht="12.75">
      <c r="A20" s="17"/>
      <c r="B20" s="1"/>
      <c r="C20" s="2"/>
      <c r="D20" s="2"/>
      <c r="E20" s="2"/>
      <c r="F20" s="2"/>
      <c r="G20" s="2"/>
      <c r="H20" s="2"/>
      <c r="I20" s="2"/>
      <c r="J20" s="2"/>
      <c r="K20" s="17"/>
      <c r="L20" s="4"/>
      <c r="M20" s="2"/>
      <c r="N20" s="2"/>
      <c r="O20" s="2"/>
      <c r="P20" s="2"/>
      <c r="Q20" s="6"/>
      <c r="R20" s="2"/>
      <c r="S20" s="2"/>
      <c r="T20" s="2"/>
    </row>
    <row r="21" spans="1:20" ht="13.5" thickBot="1">
      <c r="A21" s="12" t="s">
        <v>34</v>
      </c>
      <c r="B21" s="1">
        <f>B23+B24+B25</f>
        <v>50</v>
      </c>
      <c r="C21" s="2">
        <f>C23+C24+C25</f>
        <v>359144</v>
      </c>
      <c r="D21" s="2">
        <f aca="true" t="shared" si="4" ref="D21:T21">D23+D24+D25</f>
        <v>229528</v>
      </c>
      <c r="E21" s="2">
        <f t="shared" si="4"/>
        <v>4300</v>
      </c>
      <c r="F21" s="2">
        <f t="shared" si="4"/>
        <v>86329</v>
      </c>
      <c r="G21" s="2">
        <f t="shared" si="4"/>
        <v>31794</v>
      </c>
      <c r="H21" s="2">
        <f t="shared" si="4"/>
        <v>4300</v>
      </c>
      <c r="I21" s="2">
        <f t="shared" si="4"/>
        <v>0</v>
      </c>
      <c r="J21" s="2">
        <f t="shared" si="4"/>
        <v>0</v>
      </c>
      <c r="K21" s="39" t="s">
        <v>34</v>
      </c>
      <c r="L21" s="2">
        <f t="shared" si="4"/>
        <v>0</v>
      </c>
      <c r="M21" s="2">
        <f t="shared" si="4"/>
        <v>0</v>
      </c>
      <c r="N21" s="2">
        <f t="shared" si="4"/>
        <v>4300</v>
      </c>
      <c r="O21" s="2">
        <f t="shared" si="4"/>
        <v>0</v>
      </c>
      <c r="P21" s="2">
        <f t="shared" si="4"/>
        <v>0</v>
      </c>
      <c r="Q21" s="6">
        <f t="shared" si="4"/>
        <v>0</v>
      </c>
      <c r="R21" s="2">
        <f t="shared" si="4"/>
        <v>331843</v>
      </c>
      <c r="S21" s="2">
        <f t="shared" si="4"/>
        <v>2848</v>
      </c>
      <c r="T21" s="2">
        <f t="shared" si="4"/>
        <v>30262</v>
      </c>
    </row>
    <row r="22" spans="1:20" ht="12.75">
      <c r="A22" s="17"/>
      <c r="B22" s="1"/>
      <c r="C22" s="2"/>
      <c r="D22" s="2"/>
      <c r="E22" s="2"/>
      <c r="F22" s="2"/>
      <c r="G22" s="2"/>
      <c r="H22" s="2"/>
      <c r="I22" s="2"/>
      <c r="J22" s="2"/>
      <c r="K22" s="17"/>
      <c r="L22" s="4"/>
      <c r="M22" s="2"/>
      <c r="N22" s="2"/>
      <c r="O22" s="2"/>
      <c r="P22" s="2"/>
      <c r="Q22" s="6"/>
      <c r="R22" s="2"/>
      <c r="S22" s="2"/>
      <c r="T22" s="2"/>
    </row>
    <row r="23" spans="1:20" ht="12.75">
      <c r="A23" s="17" t="s">
        <v>30</v>
      </c>
      <c r="B23" s="1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38" t="s">
        <v>30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6">
        <v>0</v>
      </c>
      <c r="R23" s="2">
        <v>0</v>
      </c>
      <c r="S23" s="2">
        <v>0</v>
      </c>
      <c r="T23" s="2">
        <v>0</v>
      </c>
    </row>
    <row r="24" spans="1:20" ht="12.75">
      <c r="A24" s="17" t="s">
        <v>31</v>
      </c>
      <c r="B24" s="1">
        <v>39</v>
      </c>
      <c r="C24" s="2">
        <v>245649</v>
      </c>
      <c r="D24" s="2">
        <v>217436</v>
      </c>
      <c r="E24" s="33">
        <f>L24+M24+N24+O24+P24+Q24</f>
        <v>2000</v>
      </c>
      <c r="F24" s="2">
        <v>10547</v>
      </c>
      <c r="G24" s="2">
        <v>8773</v>
      </c>
      <c r="H24" s="2">
        <v>4300</v>
      </c>
      <c r="I24" s="2">
        <v>0</v>
      </c>
      <c r="J24" s="2">
        <v>0</v>
      </c>
      <c r="K24" s="17" t="s">
        <v>31</v>
      </c>
      <c r="L24" s="4">
        <v>0</v>
      </c>
      <c r="M24" s="2">
        <v>0</v>
      </c>
      <c r="N24" s="2">
        <v>2000</v>
      </c>
      <c r="O24" s="2">
        <v>0</v>
      </c>
      <c r="P24" s="2">
        <v>0</v>
      </c>
      <c r="Q24" s="6">
        <v>0</v>
      </c>
      <c r="R24" s="2">
        <v>244834</v>
      </c>
      <c r="S24" s="2">
        <v>2848</v>
      </c>
      <c r="T24" s="2">
        <v>30262</v>
      </c>
    </row>
    <row r="25" spans="1:20" ht="12.75">
      <c r="A25" s="17" t="s">
        <v>32</v>
      </c>
      <c r="B25" s="1">
        <v>11</v>
      </c>
      <c r="C25" s="2">
        <v>113495</v>
      </c>
      <c r="D25" s="2">
        <v>12092</v>
      </c>
      <c r="E25" s="33">
        <f>L25+M25+N25+O25+P25+Q25</f>
        <v>2300</v>
      </c>
      <c r="F25" s="2">
        <v>75782</v>
      </c>
      <c r="G25" s="2">
        <v>23021</v>
      </c>
      <c r="H25" s="2">
        <v>0</v>
      </c>
      <c r="I25" s="2">
        <v>0</v>
      </c>
      <c r="J25" s="2">
        <v>0</v>
      </c>
      <c r="K25" s="17" t="s">
        <v>32</v>
      </c>
      <c r="L25" s="4">
        <v>0</v>
      </c>
      <c r="M25" s="2">
        <v>0</v>
      </c>
      <c r="N25" s="2">
        <v>2300</v>
      </c>
      <c r="O25" s="2">
        <v>0</v>
      </c>
      <c r="P25" s="2">
        <v>0</v>
      </c>
      <c r="Q25" s="6">
        <v>0</v>
      </c>
      <c r="R25" s="2">
        <v>87009</v>
      </c>
      <c r="S25" s="2">
        <v>0</v>
      </c>
      <c r="T25" s="2">
        <v>0</v>
      </c>
    </row>
    <row r="26" spans="1:20" ht="12.75">
      <c r="A26" s="17"/>
      <c r="B26" s="1"/>
      <c r="C26" s="2"/>
      <c r="D26" s="2"/>
      <c r="E26" s="2"/>
      <c r="F26" s="2"/>
      <c r="G26" s="2"/>
      <c r="H26" s="2"/>
      <c r="I26" s="2"/>
      <c r="J26" s="2"/>
      <c r="K26" s="17"/>
      <c r="L26" s="4"/>
      <c r="M26" s="2"/>
      <c r="N26" s="2"/>
      <c r="O26" s="2"/>
      <c r="P26" s="2"/>
      <c r="Q26" s="6"/>
      <c r="R26" s="2"/>
      <c r="S26" s="2"/>
      <c r="T26" s="2"/>
    </row>
    <row r="27" spans="1:20" ht="12.75">
      <c r="A27" s="17"/>
      <c r="B27" s="1"/>
      <c r="C27" s="2"/>
      <c r="D27" s="2"/>
      <c r="E27" s="2"/>
      <c r="F27" s="2"/>
      <c r="G27" s="2"/>
      <c r="H27" s="2"/>
      <c r="I27" s="2"/>
      <c r="J27" s="2"/>
      <c r="K27" s="17"/>
      <c r="L27" s="4"/>
      <c r="M27" s="2"/>
      <c r="N27" s="2"/>
      <c r="O27" s="2"/>
      <c r="P27" s="2"/>
      <c r="Q27" s="6"/>
      <c r="R27" s="2"/>
      <c r="S27" s="2"/>
      <c r="T27" s="2"/>
    </row>
    <row r="28" spans="1:20" ht="12.75">
      <c r="A28" s="17"/>
      <c r="B28" s="1"/>
      <c r="C28" s="2"/>
      <c r="D28" s="2"/>
      <c r="E28" s="2"/>
      <c r="F28" s="2"/>
      <c r="G28" s="2"/>
      <c r="H28" s="2"/>
      <c r="I28" s="2"/>
      <c r="J28" s="2"/>
      <c r="K28" s="17"/>
      <c r="L28" s="4"/>
      <c r="M28" s="2"/>
      <c r="N28" s="2"/>
      <c r="O28" s="2"/>
      <c r="P28" s="2"/>
      <c r="Q28" s="6"/>
      <c r="R28" s="2"/>
      <c r="S28" s="2"/>
      <c r="T28" s="2"/>
    </row>
    <row r="29" spans="2:20" ht="12.75">
      <c r="B29" s="1"/>
      <c r="C29" s="2"/>
      <c r="D29" s="2"/>
      <c r="E29" s="2"/>
      <c r="F29" s="2"/>
      <c r="G29" s="2"/>
      <c r="H29" s="2"/>
      <c r="I29" s="2"/>
      <c r="J29" s="2"/>
      <c r="L29" s="4"/>
      <c r="M29" s="2"/>
      <c r="N29" s="2"/>
      <c r="O29" s="2"/>
      <c r="P29" s="2"/>
      <c r="Q29" s="6"/>
      <c r="R29" s="2"/>
      <c r="S29" s="2"/>
      <c r="T29" s="2"/>
    </row>
    <row r="30" spans="1:20" ht="13.5" thickBot="1">
      <c r="A30" s="12" t="s">
        <v>35</v>
      </c>
      <c r="B30" s="13">
        <f>B32+B38+B44</f>
        <v>1164</v>
      </c>
      <c r="C30" s="14">
        <f aca="true" t="shared" si="5" ref="C30:T30">C32+C38+C44</f>
        <v>864786856</v>
      </c>
      <c r="D30" s="14">
        <f t="shared" si="5"/>
        <v>466242125</v>
      </c>
      <c r="E30" s="14">
        <f t="shared" si="5"/>
        <v>295306191</v>
      </c>
      <c r="F30" s="14">
        <f t="shared" si="5"/>
        <v>17374444</v>
      </c>
      <c r="G30" s="14">
        <f t="shared" si="5"/>
        <v>39518447</v>
      </c>
      <c r="H30" s="14">
        <f t="shared" si="5"/>
        <v>1749527</v>
      </c>
      <c r="I30" s="14">
        <f t="shared" si="5"/>
        <v>2063408</v>
      </c>
      <c r="J30" s="14">
        <f t="shared" si="5"/>
        <v>10586371</v>
      </c>
      <c r="K30" s="12" t="s">
        <v>35</v>
      </c>
      <c r="L30" s="15">
        <f t="shared" si="5"/>
        <v>106249809</v>
      </c>
      <c r="M30" s="14">
        <f t="shared" si="5"/>
        <v>52297649</v>
      </c>
      <c r="N30" s="14">
        <f t="shared" si="5"/>
        <v>43238644</v>
      </c>
      <c r="O30" s="14">
        <f t="shared" si="5"/>
        <v>84284980</v>
      </c>
      <c r="P30" s="14">
        <f t="shared" si="5"/>
        <v>5492036</v>
      </c>
      <c r="Q30" s="16">
        <f t="shared" si="5"/>
        <v>3743073</v>
      </c>
      <c r="R30" s="14">
        <f t="shared" si="5"/>
        <v>823826440</v>
      </c>
      <c r="S30" s="14">
        <f t="shared" si="5"/>
        <v>179579973</v>
      </c>
      <c r="T30" s="14">
        <f t="shared" si="5"/>
        <v>38964203</v>
      </c>
    </row>
    <row r="31" spans="1:20" ht="12.75">
      <c r="A31" s="17"/>
      <c r="B31" s="1"/>
      <c r="C31" s="2"/>
      <c r="D31" s="2"/>
      <c r="E31" s="2"/>
      <c r="F31" s="2"/>
      <c r="G31" s="2"/>
      <c r="H31" s="2"/>
      <c r="I31" s="2"/>
      <c r="J31" s="2"/>
      <c r="K31" s="17"/>
      <c r="L31" s="4"/>
      <c r="M31" s="2"/>
      <c r="N31" s="2"/>
      <c r="O31" s="2"/>
      <c r="P31" s="2"/>
      <c r="Q31" s="6"/>
      <c r="R31" s="2"/>
      <c r="S31" s="2"/>
      <c r="T31" s="2"/>
    </row>
    <row r="32" spans="1:20" ht="13.5" thickBot="1">
      <c r="A32" s="12" t="s">
        <v>29</v>
      </c>
      <c r="B32" s="1">
        <f>B34+B35+B36</f>
        <v>432</v>
      </c>
      <c r="C32" s="2">
        <f aca="true" t="shared" si="6" ref="C32:T32">C34+C35+C36</f>
        <v>491812510</v>
      </c>
      <c r="D32" s="2">
        <f t="shared" si="6"/>
        <v>260568626</v>
      </c>
      <c r="E32" s="2">
        <f t="shared" si="6"/>
        <v>182052229</v>
      </c>
      <c r="F32" s="2">
        <f t="shared" si="6"/>
        <v>8721794</v>
      </c>
      <c r="G32" s="2">
        <f t="shared" si="6"/>
        <v>18241923</v>
      </c>
      <c r="H32" s="2">
        <f t="shared" si="6"/>
        <v>530516</v>
      </c>
      <c r="I32" s="2">
        <f t="shared" si="6"/>
        <v>691114</v>
      </c>
      <c r="J32" s="2">
        <f t="shared" si="6"/>
        <v>4602802</v>
      </c>
      <c r="K32" s="12" t="s">
        <v>29</v>
      </c>
      <c r="L32" s="4">
        <f t="shared" si="6"/>
        <v>56177733</v>
      </c>
      <c r="M32" s="2">
        <f t="shared" si="6"/>
        <v>48726772</v>
      </c>
      <c r="N32" s="2">
        <f t="shared" si="6"/>
        <v>24769490</v>
      </c>
      <c r="O32" s="2">
        <f t="shared" si="6"/>
        <v>47267361</v>
      </c>
      <c r="P32" s="2">
        <f t="shared" si="6"/>
        <v>2983923</v>
      </c>
      <c r="Q32" s="6">
        <f t="shared" si="6"/>
        <v>2126950</v>
      </c>
      <c r="R32" s="2">
        <f t="shared" si="6"/>
        <v>450670545</v>
      </c>
      <c r="S32" s="2">
        <f t="shared" si="6"/>
        <v>117921727</v>
      </c>
      <c r="T32" s="2">
        <f t="shared" si="6"/>
        <v>18622356</v>
      </c>
    </row>
    <row r="33" spans="1:20" ht="12.75">
      <c r="A33" s="17"/>
      <c r="B33" s="1"/>
      <c r="C33" s="2"/>
      <c r="D33" s="2"/>
      <c r="E33" s="2"/>
      <c r="F33" s="2"/>
      <c r="G33" s="2"/>
      <c r="H33" s="2"/>
      <c r="I33" s="2"/>
      <c r="J33" s="2"/>
      <c r="K33" s="17"/>
      <c r="L33" s="4"/>
      <c r="M33" s="2"/>
      <c r="N33" s="2"/>
      <c r="O33" s="2"/>
      <c r="P33" s="2"/>
      <c r="Q33" s="6"/>
      <c r="R33" s="2"/>
      <c r="S33" s="2"/>
      <c r="T33" s="2"/>
    </row>
    <row r="34" spans="1:20" ht="12.75">
      <c r="A34" s="17" t="s">
        <v>30</v>
      </c>
      <c r="B34" s="1">
        <v>233</v>
      </c>
      <c r="C34" s="2">
        <v>330995226</v>
      </c>
      <c r="D34" s="2">
        <v>160370246</v>
      </c>
      <c r="E34" s="33">
        <f>L34+M34+N34+O34+P34+Q34</f>
        <v>153167661</v>
      </c>
      <c r="F34" s="2">
        <v>267872</v>
      </c>
      <c r="G34" s="2">
        <v>2471000</v>
      </c>
      <c r="H34" s="2">
        <v>198996</v>
      </c>
      <c r="I34" s="2">
        <v>265359</v>
      </c>
      <c r="J34" s="2">
        <v>1440958</v>
      </c>
      <c r="K34" s="17" t="s">
        <v>30</v>
      </c>
      <c r="L34" s="4">
        <v>53959722</v>
      </c>
      <c r="M34" s="2">
        <v>35720823</v>
      </c>
      <c r="N34" s="2">
        <v>15821763</v>
      </c>
      <c r="O34" s="2">
        <v>42943580</v>
      </c>
      <c r="P34" s="2">
        <v>2756423</v>
      </c>
      <c r="Q34" s="6">
        <v>1965350</v>
      </c>
      <c r="R34" s="2">
        <v>291819340</v>
      </c>
      <c r="S34" s="2">
        <v>115303488</v>
      </c>
      <c r="T34" s="2">
        <v>4635379</v>
      </c>
    </row>
    <row r="35" spans="1:20" ht="12.75">
      <c r="A35" s="17" t="s">
        <v>31</v>
      </c>
      <c r="B35" s="1">
        <v>163</v>
      </c>
      <c r="C35" s="2">
        <v>101102634</v>
      </c>
      <c r="D35" s="2">
        <v>66847208</v>
      </c>
      <c r="E35" s="33">
        <f>L35+M35+N35+O35+P35+Q35</f>
        <v>15290784</v>
      </c>
      <c r="F35" s="2">
        <v>2205745</v>
      </c>
      <c r="G35" s="2">
        <v>12449392</v>
      </c>
      <c r="H35" s="2">
        <v>314100</v>
      </c>
      <c r="I35" s="2">
        <v>305221</v>
      </c>
      <c r="J35" s="2">
        <v>2093129</v>
      </c>
      <c r="K35" s="17" t="s">
        <v>31</v>
      </c>
      <c r="L35" s="4">
        <v>654885</v>
      </c>
      <c r="M35" s="2">
        <v>7714343</v>
      </c>
      <c r="N35" s="2">
        <v>5081822</v>
      </c>
      <c r="O35" s="2">
        <v>1678234</v>
      </c>
      <c r="P35" s="2">
        <v>88000</v>
      </c>
      <c r="Q35" s="6">
        <v>73500</v>
      </c>
      <c r="R35" s="2">
        <v>99902287</v>
      </c>
      <c r="S35" s="2">
        <v>1629553</v>
      </c>
      <c r="T35" s="2">
        <v>11787583</v>
      </c>
    </row>
    <row r="36" spans="1:20" ht="12.75">
      <c r="A36" s="17" t="s">
        <v>32</v>
      </c>
      <c r="B36" s="1">
        <v>36</v>
      </c>
      <c r="C36" s="2">
        <v>59714650</v>
      </c>
      <c r="D36" s="2">
        <v>33351172</v>
      </c>
      <c r="E36" s="33">
        <f>L36+M36+N36+O36+P36+Q36</f>
        <v>13593784</v>
      </c>
      <c r="F36" s="2">
        <v>6248177</v>
      </c>
      <c r="G36" s="2">
        <v>3321531</v>
      </c>
      <c r="H36" s="2">
        <v>17420</v>
      </c>
      <c r="I36" s="2">
        <v>120534</v>
      </c>
      <c r="J36" s="2">
        <v>1068715</v>
      </c>
      <c r="K36" s="17" t="s">
        <v>32</v>
      </c>
      <c r="L36" s="4">
        <v>1563126</v>
      </c>
      <c r="M36" s="2">
        <v>5291606</v>
      </c>
      <c r="N36" s="2">
        <v>3865905</v>
      </c>
      <c r="O36" s="2">
        <v>2645547</v>
      </c>
      <c r="P36" s="2">
        <v>139500</v>
      </c>
      <c r="Q36" s="6">
        <v>88100</v>
      </c>
      <c r="R36" s="2">
        <v>58948918</v>
      </c>
      <c r="S36" s="2">
        <v>988686</v>
      </c>
      <c r="T36" s="2">
        <v>2199394</v>
      </c>
    </row>
    <row r="37" spans="1:20" ht="12.75">
      <c r="A37" s="17"/>
      <c r="B37" s="1"/>
      <c r="C37" s="2"/>
      <c r="D37" s="2"/>
      <c r="E37" s="2"/>
      <c r="F37" s="2"/>
      <c r="G37" s="2"/>
      <c r="H37" s="2"/>
      <c r="I37" s="2"/>
      <c r="J37" s="2"/>
      <c r="K37" s="17"/>
      <c r="L37" s="4"/>
      <c r="M37" s="2"/>
      <c r="N37" s="2"/>
      <c r="O37" s="2"/>
      <c r="P37" s="2"/>
      <c r="Q37" s="6"/>
      <c r="R37" s="2"/>
      <c r="S37" s="2"/>
      <c r="T37" s="2"/>
    </row>
    <row r="38" spans="1:20" ht="13.5" thickBot="1">
      <c r="A38" s="12" t="s">
        <v>33</v>
      </c>
      <c r="B38" s="1">
        <f aca="true" t="shared" si="7" ref="B38:J38">B40+B41+B42</f>
        <v>404</v>
      </c>
      <c r="C38" s="37">
        <f t="shared" si="7"/>
        <v>370225082</v>
      </c>
      <c r="D38" s="37">
        <f t="shared" si="7"/>
        <v>204132987</v>
      </c>
      <c r="E38" s="37">
        <f t="shared" si="7"/>
        <v>113228920</v>
      </c>
      <c r="F38" s="37">
        <f t="shared" si="7"/>
        <v>8092120</v>
      </c>
      <c r="G38" s="37">
        <f t="shared" si="7"/>
        <v>20675545</v>
      </c>
      <c r="H38" s="37">
        <f t="shared" si="7"/>
        <v>1219011</v>
      </c>
      <c r="I38" s="37">
        <f t="shared" si="7"/>
        <v>1372294</v>
      </c>
      <c r="J38" s="37">
        <f t="shared" si="7"/>
        <v>5983569</v>
      </c>
      <c r="K38" s="39" t="s">
        <v>33</v>
      </c>
      <c r="L38" s="34">
        <f>L40+L41+L42</f>
        <v>50068276</v>
      </c>
      <c r="M38" s="34">
        <f aca="true" t="shared" si="8" ref="M38:T38">M40+M41+M42</f>
        <v>3566127</v>
      </c>
      <c r="N38" s="34">
        <f t="shared" si="8"/>
        <v>18458662</v>
      </c>
      <c r="O38" s="34">
        <f t="shared" si="8"/>
        <v>37013619</v>
      </c>
      <c r="P38" s="34">
        <f t="shared" si="8"/>
        <v>2508113</v>
      </c>
      <c r="Q38" s="6">
        <f t="shared" si="8"/>
        <v>1614123</v>
      </c>
      <c r="R38" s="34">
        <f t="shared" si="8"/>
        <v>370656888</v>
      </c>
      <c r="S38" s="34">
        <f t="shared" si="8"/>
        <v>61501793</v>
      </c>
      <c r="T38" s="34">
        <f t="shared" si="8"/>
        <v>19671905</v>
      </c>
    </row>
    <row r="39" spans="1:20" ht="12.75">
      <c r="A39" s="17"/>
      <c r="B39" s="1"/>
      <c r="C39" s="2"/>
      <c r="D39" s="2"/>
      <c r="E39" s="2"/>
      <c r="F39" s="2"/>
      <c r="G39" s="2"/>
      <c r="H39" s="2"/>
      <c r="I39" s="2"/>
      <c r="J39" s="2"/>
      <c r="K39" s="17"/>
      <c r="L39" s="4"/>
      <c r="M39" s="2"/>
      <c r="N39" s="2"/>
      <c r="O39" s="2"/>
      <c r="P39" s="2"/>
      <c r="Q39" s="6"/>
      <c r="R39" s="2"/>
      <c r="S39" s="2"/>
      <c r="T39" s="2"/>
    </row>
    <row r="40" spans="1:20" ht="12.75">
      <c r="A40" s="17" t="s">
        <v>30</v>
      </c>
      <c r="B40" s="1">
        <v>170</v>
      </c>
      <c r="C40" s="2">
        <v>245387804</v>
      </c>
      <c r="D40" s="2">
        <v>128456652</v>
      </c>
      <c r="E40" s="33">
        <f>L40+M40+N40+O40+P40+Q40</f>
        <v>96793682</v>
      </c>
      <c r="F40" s="2">
        <v>773597</v>
      </c>
      <c r="G40" s="2">
        <v>1371200</v>
      </c>
      <c r="H40" s="2">
        <v>1160875</v>
      </c>
      <c r="I40" s="2">
        <v>543038</v>
      </c>
      <c r="J40" s="2">
        <v>2507572</v>
      </c>
      <c r="K40" s="17" t="s">
        <v>30</v>
      </c>
      <c r="L40" s="4">
        <v>45702604</v>
      </c>
      <c r="M40" s="2">
        <v>3467577</v>
      </c>
      <c r="N40" s="2">
        <v>12400006</v>
      </c>
      <c r="O40" s="2">
        <v>31617580</v>
      </c>
      <c r="P40" s="2">
        <v>2208513</v>
      </c>
      <c r="Q40" s="6">
        <v>1397402</v>
      </c>
      <c r="R40" s="2">
        <v>247555009</v>
      </c>
      <c r="S40" s="2">
        <v>59677340</v>
      </c>
      <c r="T40" s="2">
        <v>6393558</v>
      </c>
    </row>
    <row r="41" spans="1:20" ht="12.75">
      <c r="A41" s="17" t="s">
        <v>31</v>
      </c>
      <c r="B41" s="1">
        <v>199</v>
      </c>
      <c r="C41" s="2">
        <v>75871768</v>
      </c>
      <c r="D41" s="2">
        <v>47829683</v>
      </c>
      <c r="E41" s="33">
        <f>L41+M41+N41+O41+P41+Q41</f>
        <v>7364548</v>
      </c>
      <c r="F41" s="2">
        <v>7103677</v>
      </c>
      <c r="G41" s="2">
        <v>9736913</v>
      </c>
      <c r="H41" s="2">
        <v>57710</v>
      </c>
      <c r="I41" s="2">
        <v>497202</v>
      </c>
      <c r="J41" s="2">
        <v>1956063</v>
      </c>
      <c r="K41" s="17" t="s">
        <v>31</v>
      </c>
      <c r="L41" s="4">
        <v>1419153</v>
      </c>
      <c r="M41" s="2">
        <v>25400</v>
      </c>
      <c r="N41" s="2">
        <v>3613905</v>
      </c>
      <c r="O41" s="2">
        <v>2092239</v>
      </c>
      <c r="P41" s="2">
        <v>114100</v>
      </c>
      <c r="Q41" s="6">
        <v>99751</v>
      </c>
      <c r="R41" s="2">
        <v>74784918</v>
      </c>
      <c r="S41" s="2">
        <v>1169571</v>
      </c>
      <c r="T41" s="2">
        <v>7233110</v>
      </c>
    </row>
    <row r="42" spans="1:20" ht="12.75">
      <c r="A42" s="17" t="s">
        <v>32</v>
      </c>
      <c r="B42" s="1">
        <v>35</v>
      </c>
      <c r="C42" s="33">
        <v>48965510</v>
      </c>
      <c r="D42" s="33">
        <v>27846652</v>
      </c>
      <c r="E42" s="33">
        <f>L42+M42+N42+O42+P42+Q42</f>
        <v>9070690</v>
      </c>
      <c r="F42" s="33">
        <v>214846</v>
      </c>
      <c r="G42" s="33">
        <v>9567432</v>
      </c>
      <c r="H42" s="33">
        <v>426</v>
      </c>
      <c r="I42" s="33">
        <v>332054</v>
      </c>
      <c r="J42" s="33">
        <v>1519934</v>
      </c>
      <c r="K42" s="17" t="s">
        <v>32</v>
      </c>
      <c r="L42" s="35">
        <v>2946519</v>
      </c>
      <c r="M42" s="33">
        <v>73150</v>
      </c>
      <c r="N42" s="33">
        <v>2444751</v>
      </c>
      <c r="O42" s="33">
        <v>3303800</v>
      </c>
      <c r="P42" s="33">
        <v>185500</v>
      </c>
      <c r="Q42" s="36">
        <v>116970</v>
      </c>
      <c r="R42" s="33">
        <v>48316961</v>
      </c>
      <c r="S42" s="33">
        <v>654882</v>
      </c>
      <c r="T42" s="33">
        <v>6045237</v>
      </c>
    </row>
    <row r="43" spans="1:20" ht="12.75">
      <c r="A43" s="17"/>
      <c r="B43" s="1"/>
      <c r="C43" s="2"/>
      <c r="D43" s="2"/>
      <c r="E43" s="2"/>
      <c r="F43" s="2"/>
      <c r="G43" s="2"/>
      <c r="H43" s="2"/>
      <c r="I43" s="2"/>
      <c r="J43" s="2"/>
      <c r="K43" s="17"/>
      <c r="L43" s="4"/>
      <c r="M43" s="2"/>
      <c r="N43" s="2"/>
      <c r="O43" s="2"/>
      <c r="P43" s="2"/>
      <c r="Q43" s="6"/>
      <c r="R43" s="2"/>
      <c r="S43" s="2"/>
      <c r="T43" s="2"/>
    </row>
    <row r="44" spans="1:20" ht="13.5" thickBot="1">
      <c r="A44" s="12" t="s">
        <v>34</v>
      </c>
      <c r="B44" s="1">
        <f>B46+B47+B48</f>
        <v>328</v>
      </c>
      <c r="C44" s="40">
        <f>C46+C47+C48</f>
        <v>2749264</v>
      </c>
      <c r="D44" s="40">
        <f>D46+D47+D48</f>
        <v>1540512</v>
      </c>
      <c r="E44" s="40">
        <f>E46+E47+E48</f>
        <v>25042</v>
      </c>
      <c r="F44" s="40">
        <f>F46+F47+F48</f>
        <v>560530</v>
      </c>
      <c r="G44" s="40">
        <f aca="true" t="shared" si="9" ref="G44:Q44">G46+G47+G48</f>
        <v>600979</v>
      </c>
      <c r="H44" s="40">
        <f t="shared" si="9"/>
        <v>0</v>
      </c>
      <c r="I44" s="40">
        <f t="shared" si="9"/>
        <v>0</v>
      </c>
      <c r="J44" s="40">
        <f t="shared" si="9"/>
        <v>0</v>
      </c>
      <c r="K44" s="12" t="s">
        <v>34</v>
      </c>
      <c r="L44" s="40">
        <f t="shared" si="9"/>
        <v>3800</v>
      </c>
      <c r="M44" s="40">
        <f t="shared" si="9"/>
        <v>4750</v>
      </c>
      <c r="N44" s="40">
        <f t="shared" si="9"/>
        <v>10492</v>
      </c>
      <c r="O44" s="40">
        <f t="shared" si="9"/>
        <v>4000</v>
      </c>
      <c r="P44" s="40">
        <f t="shared" si="9"/>
        <v>0</v>
      </c>
      <c r="Q44" s="41">
        <f t="shared" si="9"/>
        <v>2000</v>
      </c>
      <c r="R44" s="2">
        <f>R46+R47+R48</f>
        <v>2499007</v>
      </c>
      <c r="S44" s="2">
        <f>S46+S47+S48</f>
        <v>156453</v>
      </c>
      <c r="T44" s="2">
        <f>T46+T47+T48</f>
        <v>669942</v>
      </c>
    </row>
    <row r="45" spans="1:20" ht="12.75">
      <c r="A45" s="17"/>
      <c r="B45" s="1"/>
      <c r="C45" s="2"/>
      <c r="D45" s="2"/>
      <c r="E45" s="2"/>
      <c r="F45" s="2"/>
      <c r="G45" s="2"/>
      <c r="H45" s="2"/>
      <c r="I45" s="2"/>
      <c r="J45" s="2"/>
      <c r="K45" s="17"/>
      <c r="L45" s="4"/>
      <c r="M45" s="2"/>
      <c r="N45" s="2"/>
      <c r="O45" s="2"/>
      <c r="P45" s="2"/>
      <c r="Q45" s="6"/>
      <c r="R45" s="2"/>
      <c r="S45" s="2"/>
      <c r="T45" s="2"/>
    </row>
    <row r="46" spans="1:20" ht="12.75">
      <c r="A46" s="17" t="s">
        <v>30</v>
      </c>
      <c r="B46" s="1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17" t="s">
        <v>30</v>
      </c>
      <c r="L46" s="4">
        <v>0</v>
      </c>
      <c r="M46" s="2">
        <v>0</v>
      </c>
      <c r="N46" s="2">
        <v>0</v>
      </c>
      <c r="O46" s="2">
        <v>0</v>
      </c>
      <c r="P46" s="2">
        <v>0</v>
      </c>
      <c r="Q46" s="6">
        <v>0</v>
      </c>
      <c r="R46" s="2">
        <v>0</v>
      </c>
      <c r="S46" s="2">
        <v>0</v>
      </c>
      <c r="T46" s="2">
        <v>0</v>
      </c>
    </row>
    <row r="47" spans="1:20" ht="12.75">
      <c r="A47" s="17" t="s">
        <v>31</v>
      </c>
      <c r="B47" s="1">
        <v>295</v>
      </c>
      <c r="C47" s="2">
        <v>2094509</v>
      </c>
      <c r="D47" s="2">
        <v>1221676</v>
      </c>
      <c r="E47" s="33">
        <f>L47+M47+N47+O47+P47+Q47</f>
        <v>24042</v>
      </c>
      <c r="F47" s="2">
        <v>407093</v>
      </c>
      <c r="G47" s="2">
        <v>398616</v>
      </c>
      <c r="H47" s="2">
        <v>0</v>
      </c>
      <c r="I47" s="2">
        <v>0</v>
      </c>
      <c r="J47" s="2">
        <v>0</v>
      </c>
      <c r="K47" s="17" t="s">
        <v>31</v>
      </c>
      <c r="L47" s="4">
        <v>3800</v>
      </c>
      <c r="M47" s="2">
        <v>4750</v>
      </c>
      <c r="N47" s="2">
        <v>10492</v>
      </c>
      <c r="O47" s="2">
        <v>3000</v>
      </c>
      <c r="P47" s="2">
        <v>0</v>
      </c>
      <c r="Q47" s="6">
        <v>2000</v>
      </c>
      <c r="R47" s="2">
        <v>1842294</v>
      </c>
      <c r="S47" s="2">
        <v>55864</v>
      </c>
      <c r="T47" s="2">
        <v>591696</v>
      </c>
    </row>
    <row r="48" spans="1:20" ht="12.75">
      <c r="A48" s="17" t="s">
        <v>32</v>
      </c>
      <c r="B48" s="1">
        <v>33</v>
      </c>
      <c r="C48" s="2">
        <v>654755</v>
      </c>
      <c r="D48" s="2">
        <v>318836</v>
      </c>
      <c r="E48" s="33">
        <f>L48+M48+N48+O48+P48+Q48</f>
        <v>1000</v>
      </c>
      <c r="F48" s="2">
        <v>153437</v>
      </c>
      <c r="G48" s="2">
        <v>202363</v>
      </c>
      <c r="H48" s="2">
        <v>0</v>
      </c>
      <c r="I48" s="2">
        <v>0</v>
      </c>
      <c r="J48" s="2">
        <v>0</v>
      </c>
      <c r="K48" s="17" t="s">
        <v>32</v>
      </c>
      <c r="L48" s="4">
        <v>0</v>
      </c>
      <c r="M48" s="2">
        <v>0</v>
      </c>
      <c r="N48" s="2">
        <v>0</v>
      </c>
      <c r="O48" s="2">
        <v>1000</v>
      </c>
      <c r="P48" s="2">
        <v>0</v>
      </c>
      <c r="Q48" s="6">
        <v>0</v>
      </c>
      <c r="R48" s="2">
        <v>656713</v>
      </c>
      <c r="S48" s="2">
        <v>100589</v>
      </c>
      <c r="T48" s="2">
        <v>78246</v>
      </c>
    </row>
    <row r="49" spans="1:20" ht="12.75">
      <c r="A49" s="17"/>
      <c r="B49" s="1"/>
      <c r="C49" s="2"/>
      <c r="D49" s="2"/>
      <c r="E49" s="33"/>
      <c r="F49" s="2"/>
      <c r="G49" s="2"/>
      <c r="H49" s="2"/>
      <c r="I49" s="2"/>
      <c r="J49" s="2"/>
      <c r="K49" s="17"/>
      <c r="L49" s="4"/>
      <c r="M49" s="2"/>
      <c r="N49" s="2"/>
      <c r="O49" s="2"/>
      <c r="P49" s="2"/>
      <c r="Q49" s="6"/>
      <c r="R49" s="2"/>
      <c r="S49" s="2"/>
      <c r="T49" s="2"/>
    </row>
    <row r="50" spans="1:20" ht="12.75">
      <c r="A50" s="17"/>
      <c r="B50" s="1"/>
      <c r="C50" s="2"/>
      <c r="D50" s="2"/>
      <c r="E50" s="2"/>
      <c r="F50" s="2"/>
      <c r="G50" s="2"/>
      <c r="H50" s="2"/>
      <c r="I50" s="2"/>
      <c r="J50" s="2"/>
      <c r="K50" s="17"/>
      <c r="L50" s="4"/>
      <c r="M50" s="2"/>
      <c r="N50" s="2"/>
      <c r="O50" s="2"/>
      <c r="P50" s="2"/>
      <c r="Q50" s="6"/>
      <c r="R50" s="2"/>
      <c r="S50" s="2"/>
      <c r="T50" s="2"/>
    </row>
    <row r="51" spans="1:20" ht="12.75">
      <c r="A51" s="17"/>
      <c r="B51" s="1"/>
      <c r="C51" s="2"/>
      <c r="D51" s="2"/>
      <c r="E51" s="2"/>
      <c r="F51" s="2"/>
      <c r="G51" s="2"/>
      <c r="H51" s="2"/>
      <c r="I51" s="2"/>
      <c r="J51" s="2"/>
      <c r="K51" s="17"/>
      <c r="L51" s="4"/>
      <c r="M51" s="2"/>
      <c r="N51" s="2"/>
      <c r="O51" s="2"/>
      <c r="P51" s="2"/>
      <c r="Q51" s="6"/>
      <c r="R51" s="2"/>
      <c r="S51" s="2"/>
      <c r="T51" s="2"/>
    </row>
    <row r="52" spans="1:20" ht="13.5" thickBot="1">
      <c r="A52" s="17"/>
      <c r="B52" s="1"/>
      <c r="C52" s="2"/>
      <c r="D52" s="2"/>
      <c r="E52" s="2"/>
      <c r="F52" s="2"/>
      <c r="G52" s="2"/>
      <c r="H52" s="2"/>
      <c r="I52" s="2"/>
      <c r="J52" s="2"/>
      <c r="K52" s="17"/>
      <c r="L52" s="4"/>
      <c r="M52" s="2"/>
      <c r="N52" s="2"/>
      <c r="O52" s="2"/>
      <c r="P52" s="2"/>
      <c r="Q52" s="6"/>
      <c r="R52" s="2"/>
      <c r="S52" s="2"/>
      <c r="T52" s="2"/>
    </row>
    <row r="53" spans="1:20" ht="12.75">
      <c r="A53" s="19" t="s">
        <v>33</v>
      </c>
      <c r="B53" s="20">
        <f>B15+B38</f>
        <v>438</v>
      </c>
      <c r="C53" s="21">
        <f>C38+C15</f>
        <v>554456833</v>
      </c>
      <c r="D53" s="21">
        <f aca="true" t="shared" si="10" ref="D53:T53">D38+D15</f>
        <v>317695973</v>
      </c>
      <c r="E53" s="21">
        <f t="shared" si="10"/>
        <v>157829324</v>
      </c>
      <c r="F53" s="21">
        <f t="shared" si="10"/>
        <v>9717665</v>
      </c>
      <c r="G53" s="21">
        <f t="shared" si="10"/>
        <v>28267539</v>
      </c>
      <c r="H53" s="21">
        <f t="shared" si="10"/>
        <v>1238561</v>
      </c>
      <c r="I53" s="21">
        <f t="shared" si="10"/>
        <v>1784362</v>
      </c>
      <c r="J53" s="21">
        <f t="shared" si="10"/>
        <v>12048662</v>
      </c>
      <c r="K53" s="22" t="s">
        <v>33</v>
      </c>
      <c r="L53" s="23">
        <f t="shared" si="10"/>
        <v>71127169</v>
      </c>
      <c r="M53" s="21">
        <f t="shared" si="10"/>
        <v>4003627</v>
      </c>
      <c r="N53" s="21">
        <f t="shared" si="10"/>
        <v>28424183</v>
      </c>
      <c r="O53" s="21">
        <f t="shared" si="10"/>
        <v>49061372</v>
      </c>
      <c r="P53" s="21">
        <f t="shared" si="10"/>
        <v>3062494</v>
      </c>
      <c r="Q53" s="24">
        <f t="shared" si="10"/>
        <v>2150479</v>
      </c>
      <c r="R53" s="21">
        <f t="shared" si="10"/>
        <v>560792210</v>
      </c>
      <c r="S53" s="21">
        <f t="shared" si="10"/>
        <v>75635603</v>
      </c>
      <c r="T53" s="21">
        <f t="shared" si="10"/>
        <v>20556115</v>
      </c>
    </row>
    <row r="54" spans="1:20" ht="12.75">
      <c r="A54" s="17" t="s">
        <v>29</v>
      </c>
      <c r="B54" s="1">
        <f aca="true" t="shared" si="11" ref="B54:S54">B32+B9</f>
        <v>467</v>
      </c>
      <c r="C54" s="2">
        <f t="shared" si="11"/>
        <v>700189133</v>
      </c>
      <c r="D54" s="2">
        <f t="shared" si="11"/>
        <v>397710759</v>
      </c>
      <c r="E54" s="2">
        <f t="shared" si="11"/>
        <v>215438331</v>
      </c>
      <c r="F54" s="2">
        <f t="shared" si="11"/>
        <v>10172569</v>
      </c>
      <c r="G54" s="2">
        <f t="shared" si="11"/>
        <v>19264323</v>
      </c>
      <c r="H54" s="2">
        <f t="shared" si="11"/>
        <v>9110516</v>
      </c>
      <c r="I54" s="2">
        <f t="shared" si="11"/>
        <v>1202718</v>
      </c>
      <c r="J54" s="2">
        <f t="shared" si="11"/>
        <v>10955073</v>
      </c>
      <c r="K54" s="17" t="s">
        <v>29</v>
      </c>
      <c r="L54" s="4">
        <f t="shared" si="11"/>
        <v>67390110</v>
      </c>
      <c r="M54" s="2">
        <f t="shared" si="11"/>
        <v>55189977</v>
      </c>
      <c r="N54" s="2">
        <f t="shared" si="11"/>
        <v>32550313</v>
      </c>
      <c r="O54" s="2">
        <f t="shared" si="11"/>
        <v>54435973</v>
      </c>
      <c r="P54" s="2">
        <f t="shared" si="11"/>
        <v>3384737</v>
      </c>
      <c r="Q54" s="6">
        <f t="shared" si="11"/>
        <v>2487221</v>
      </c>
      <c r="R54" s="2">
        <f t="shared" si="11"/>
        <v>651643265</v>
      </c>
      <c r="S54" s="2">
        <f t="shared" si="11"/>
        <v>142023889</v>
      </c>
      <c r="T54" s="2">
        <f>T32+T9</f>
        <v>29945078</v>
      </c>
    </row>
    <row r="55" spans="1:20" ht="13.5" thickBot="1">
      <c r="A55" s="25" t="s">
        <v>34</v>
      </c>
      <c r="B55" s="13">
        <f aca="true" t="shared" si="12" ref="B55:S55">B44+B21</f>
        <v>378</v>
      </c>
      <c r="C55" s="14">
        <f t="shared" si="12"/>
        <v>3108408</v>
      </c>
      <c r="D55" s="14">
        <f t="shared" si="12"/>
        <v>1770040</v>
      </c>
      <c r="E55" s="14">
        <f t="shared" si="12"/>
        <v>29342</v>
      </c>
      <c r="F55" s="14">
        <f t="shared" si="12"/>
        <v>646859</v>
      </c>
      <c r="G55" s="14">
        <f t="shared" si="12"/>
        <v>632773</v>
      </c>
      <c r="H55" s="14">
        <f t="shared" si="12"/>
        <v>4300</v>
      </c>
      <c r="I55" s="14">
        <f t="shared" si="12"/>
        <v>0</v>
      </c>
      <c r="J55" s="14">
        <f t="shared" si="12"/>
        <v>0</v>
      </c>
      <c r="K55" s="26" t="s">
        <v>34</v>
      </c>
      <c r="L55" s="15">
        <f t="shared" si="12"/>
        <v>3800</v>
      </c>
      <c r="M55" s="14">
        <f t="shared" si="12"/>
        <v>4750</v>
      </c>
      <c r="N55" s="14">
        <f t="shared" si="12"/>
        <v>14792</v>
      </c>
      <c r="O55" s="14">
        <f t="shared" si="12"/>
        <v>4000</v>
      </c>
      <c r="P55" s="14">
        <f t="shared" si="12"/>
        <v>0</v>
      </c>
      <c r="Q55" s="16">
        <f t="shared" si="12"/>
        <v>2000</v>
      </c>
      <c r="R55" s="14">
        <f t="shared" si="12"/>
        <v>2830850</v>
      </c>
      <c r="S55" s="14">
        <f t="shared" si="12"/>
        <v>159301</v>
      </c>
      <c r="T55" s="14">
        <f>T44+T21</f>
        <v>700204</v>
      </c>
    </row>
    <row r="56" spans="1:20" ht="13.5" thickBot="1">
      <c r="A56" s="17"/>
      <c r="B56" s="1"/>
      <c r="C56" s="2"/>
      <c r="D56" s="2"/>
      <c r="E56" s="2"/>
      <c r="F56" s="2"/>
      <c r="G56" s="2"/>
      <c r="H56" s="2"/>
      <c r="I56" s="2"/>
      <c r="J56" s="2"/>
      <c r="K56" s="17"/>
      <c r="L56" s="4"/>
      <c r="M56" s="2"/>
      <c r="N56" s="2"/>
      <c r="O56" s="2"/>
      <c r="P56" s="2"/>
      <c r="Q56" s="6"/>
      <c r="R56" s="2"/>
      <c r="S56" s="2"/>
      <c r="T56" s="2"/>
    </row>
    <row r="57" spans="1:20" ht="12.75">
      <c r="A57" s="19" t="s">
        <v>36</v>
      </c>
      <c r="B57" s="20">
        <f>B46+B40+B34+B11+B17+B23</f>
        <v>433</v>
      </c>
      <c r="C57" s="42">
        <f aca="true" t="shared" si="13" ref="C57:J57">C46+C40+C34+C11+C17+C23</f>
        <v>810900366</v>
      </c>
      <c r="D57" s="42">
        <f t="shared" si="13"/>
        <v>423589188</v>
      </c>
      <c r="E57" s="42">
        <f t="shared" si="13"/>
        <v>310001453</v>
      </c>
      <c r="F57" s="42">
        <f t="shared" si="13"/>
        <v>3981755</v>
      </c>
      <c r="G57" s="42">
        <f t="shared" si="13"/>
        <v>8928475</v>
      </c>
      <c r="H57" s="42">
        <f t="shared" si="13"/>
        <v>1377121</v>
      </c>
      <c r="I57" s="42">
        <f t="shared" si="13"/>
        <v>1257352</v>
      </c>
      <c r="J57" s="42">
        <f t="shared" si="13"/>
        <v>10260698</v>
      </c>
      <c r="K57" s="22" t="s">
        <v>36</v>
      </c>
      <c r="L57" s="23">
        <f aca="true" t="shared" si="14" ref="L57:Q57">L46+L40+L34+L17+L11</f>
        <v>127875215</v>
      </c>
      <c r="M57" s="21">
        <f t="shared" si="14"/>
        <v>42034573</v>
      </c>
      <c r="N57" s="21">
        <f t="shared" si="14"/>
        <v>39969752</v>
      </c>
      <c r="O57" s="21">
        <f t="shared" si="14"/>
        <v>90334284</v>
      </c>
      <c r="P57" s="21">
        <f t="shared" si="14"/>
        <v>5703831</v>
      </c>
      <c r="Q57" s="24">
        <f t="shared" si="14"/>
        <v>4083798</v>
      </c>
      <c r="R57" s="21">
        <f>R46+R40+R34+R17+R11</f>
        <v>773542076</v>
      </c>
      <c r="S57" s="21">
        <f>S46+S40+S34+S17+S11</f>
        <v>208912449</v>
      </c>
      <c r="T57" s="21">
        <f>T46+T40+T34+T17+T11</f>
        <v>15242833</v>
      </c>
    </row>
    <row r="58" spans="1:20" ht="12.75">
      <c r="A58" s="17" t="s">
        <v>37</v>
      </c>
      <c r="B58" s="1">
        <f>B47+B41+B35+B24+B12+B18</f>
        <v>725</v>
      </c>
      <c r="C58" s="40">
        <f aca="true" t="shared" si="15" ref="C58:J59">C47+C41+C35+C24+C18+C12</f>
        <v>279270472</v>
      </c>
      <c r="D58" s="40">
        <f t="shared" si="15"/>
        <v>189416777</v>
      </c>
      <c r="E58" s="40">
        <f t="shared" si="15"/>
        <v>30461572</v>
      </c>
      <c r="F58" s="40">
        <f t="shared" si="15"/>
        <v>9853704</v>
      </c>
      <c r="G58" s="40">
        <f t="shared" si="15"/>
        <v>25201813</v>
      </c>
      <c r="H58" s="40">
        <f t="shared" si="15"/>
        <v>8958410</v>
      </c>
      <c r="I58" s="40">
        <f t="shared" si="15"/>
        <v>1184539</v>
      </c>
      <c r="J58" s="40">
        <f t="shared" si="15"/>
        <v>9143527</v>
      </c>
      <c r="K58" s="17" t="s">
        <v>37</v>
      </c>
      <c r="L58" s="4">
        <f aca="true" t="shared" si="16" ref="L58:T58">L47+L41+L35+L24+L18+L12</f>
        <v>2585781</v>
      </c>
      <c r="M58" s="2">
        <f t="shared" si="16"/>
        <v>10529708</v>
      </c>
      <c r="N58" s="2">
        <f t="shared" si="16"/>
        <v>12010327</v>
      </c>
      <c r="O58" s="2">
        <f t="shared" si="16"/>
        <v>4859914</v>
      </c>
      <c r="P58" s="2">
        <f t="shared" si="16"/>
        <v>252100</v>
      </c>
      <c r="Q58" s="6">
        <f t="shared" si="16"/>
        <v>223742</v>
      </c>
      <c r="R58" s="2">
        <f t="shared" si="16"/>
        <v>275428646</v>
      </c>
      <c r="S58" s="2">
        <f t="shared" si="16"/>
        <v>5313753</v>
      </c>
      <c r="T58" s="2">
        <f t="shared" si="16"/>
        <v>26780896</v>
      </c>
    </row>
    <row r="59" spans="1:20" ht="13.5" thickBot="1">
      <c r="A59" s="25" t="s">
        <v>38</v>
      </c>
      <c r="B59" s="13">
        <f>B48+B40+B36+B25+B13+B19</f>
        <v>260</v>
      </c>
      <c r="C59" s="43">
        <f>C48+C40+C36+C25+C19+C13</f>
        <v>364005830</v>
      </c>
      <c r="D59" s="43">
        <f>D48+D40+D36+D25+D19+D13</f>
        <v>204780807</v>
      </c>
      <c r="E59" s="43">
        <f>E48+E40+E36+E25+E19+E13</f>
        <v>120556964</v>
      </c>
      <c r="F59" s="43">
        <f>F48+F40+F36+F25+F19+F13</f>
        <v>7260385</v>
      </c>
      <c r="G59" s="43">
        <f t="shared" si="15"/>
        <v>14034347</v>
      </c>
      <c r="H59" s="43">
        <f t="shared" si="15"/>
        <v>17846</v>
      </c>
      <c r="I59" s="43">
        <f t="shared" si="15"/>
        <v>545189</v>
      </c>
      <c r="J59" s="43">
        <f t="shared" si="15"/>
        <v>3599510</v>
      </c>
      <c r="K59" s="26" t="s">
        <v>38</v>
      </c>
      <c r="L59" s="15">
        <f aca="true" t="shared" si="17" ref="L59:Q59">L48+L42+L36+L25+L19+L13</f>
        <v>8060083</v>
      </c>
      <c r="M59" s="14">
        <f t="shared" si="17"/>
        <v>6634073</v>
      </c>
      <c r="N59" s="14">
        <f t="shared" si="17"/>
        <v>9009209</v>
      </c>
      <c r="O59" s="14">
        <f t="shared" si="17"/>
        <v>8307147</v>
      </c>
      <c r="P59" s="14">
        <f t="shared" si="17"/>
        <v>491300</v>
      </c>
      <c r="Q59" s="16">
        <f t="shared" si="17"/>
        <v>332160</v>
      </c>
      <c r="R59" s="14">
        <f>R48+R40+R36+R25+R19+R13</f>
        <v>365533651</v>
      </c>
      <c r="S59" s="14">
        <f>S48+S40+S36+S25+S19+S13</f>
        <v>62615049</v>
      </c>
      <c r="T59" s="14">
        <f>T48+T40+T36+T25+T19+T13</f>
        <v>9525989</v>
      </c>
    </row>
    <row r="60" spans="1:20" ht="13.5" thickBot="1">
      <c r="A60" s="17"/>
      <c r="B60" s="1"/>
      <c r="C60" s="2"/>
      <c r="D60" s="2"/>
      <c r="E60" s="2"/>
      <c r="F60" s="2"/>
      <c r="G60" s="2"/>
      <c r="H60" s="2"/>
      <c r="I60" s="2"/>
      <c r="J60" s="2"/>
      <c r="K60" s="17"/>
      <c r="L60" s="4"/>
      <c r="M60" s="2"/>
      <c r="N60" s="2"/>
      <c r="O60" s="2"/>
      <c r="P60" s="2"/>
      <c r="Q60" s="6"/>
      <c r="R60" s="2"/>
      <c r="S60" s="2"/>
      <c r="T60" s="2"/>
    </row>
    <row r="61" spans="1:20" ht="13.5" thickBot="1">
      <c r="A61" s="27" t="s">
        <v>39</v>
      </c>
      <c r="B61" s="28">
        <f>B30+B7</f>
        <v>1283</v>
      </c>
      <c r="C61" s="29">
        <f aca="true" t="shared" si="18" ref="C61:T61">C30+C7</f>
        <v>1257754374</v>
      </c>
      <c r="D61" s="29">
        <f t="shared" si="18"/>
        <v>717176772</v>
      </c>
      <c r="E61" s="29">
        <f t="shared" si="18"/>
        <v>373296997</v>
      </c>
      <c r="F61" s="29">
        <f t="shared" si="18"/>
        <v>20537093</v>
      </c>
      <c r="G61" s="29">
        <f t="shared" si="18"/>
        <v>48164635</v>
      </c>
      <c r="H61" s="29">
        <f t="shared" si="18"/>
        <v>10353377</v>
      </c>
      <c r="I61" s="29">
        <f t="shared" si="18"/>
        <v>2987080</v>
      </c>
      <c r="J61" s="29">
        <f t="shared" si="18"/>
        <v>23003735</v>
      </c>
      <c r="K61" s="30" t="s">
        <v>39</v>
      </c>
      <c r="L61" s="31">
        <f t="shared" si="18"/>
        <v>138521079</v>
      </c>
      <c r="M61" s="29">
        <f t="shared" si="18"/>
        <v>59198354</v>
      </c>
      <c r="N61" s="29">
        <f t="shared" si="18"/>
        <v>60989288</v>
      </c>
      <c r="O61" s="29">
        <f t="shared" si="18"/>
        <v>103501345</v>
      </c>
      <c r="P61" s="29">
        <f t="shared" si="18"/>
        <v>6447231</v>
      </c>
      <c r="Q61" s="32">
        <f t="shared" si="18"/>
        <v>4639700</v>
      </c>
      <c r="R61" s="29">
        <f t="shared" si="18"/>
        <v>1215266325</v>
      </c>
      <c r="S61" s="29">
        <f t="shared" si="18"/>
        <v>217818793</v>
      </c>
      <c r="T61" s="29">
        <f t="shared" si="18"/>
        <v>51201397</v>
      </c>
    </row>
    <row r="62" ht="12.75">
      <c r="L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N63" s="2"/>
    </row>
    <row r="64" spans="2:10" ht="12.75">
      <c r="B64" s="33"/>
      <c r="C64" s="33"/>
      <c r="D64" s="33"/>
      <c r="E64" s="33"/>
      <c r="F64" s="33"/>
      <c r="G64" s="33"/>
      <c r="H64" s="33"/>
      <c r="I64" s="33"/>
      <c r="J64" s="33"/>
    </row>
  </sheetData>
  <sheetProtection/>
  <printOptions/>
  <pageMargins left="0.25" right="0.25" top="0.5" bottom="0.5" header="0.5" footer="0.5"/>
  <pageSetup fitToWidth="2" horizontalDpi="1200" verticalDpi="12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31">
      <selection activeCell="C38" sqref="B38:H38"/>
    </sheetView>
  </sheetViews>
  <sheetFormatPr defaultColWidth="9.140625" defaultRowHeight="12.75"/>
  <cols>
    <col min="1" max="1" width="11.421875" style="0" bestFit="1" customWidth="1"/>
    <col min="7" max="7" width="11.421875" style="0" bestFit="1" customWidth="1"/>
  </cols>
  <sheetData>
    <row r="1" spans="1:11" ht="12.75">
      <c r="A1" t="s">
        <v>42</v>
      </c>
      <c r="B1">
        <v>1236100</v>
      </c>
      <c r="C1">
        <v>679054</v>
      </c>
      <c r="D1">
        <v>0</v>
      </c>
      <c r="E1">
        <v>100</v>
      </c>
      <c r="F1">
        <v>17420</v>
      </c>
      <c r="G1" t="s">
        <v>42</v>
      </c>
      <c r="H1">
        <v>480838</v>
      </c>
      <c r="J1">
        <f>C1+D1+E1+F1+H1</f>
        <v>1177412</v>
      </c>
      <c r="K1">
        <f>B1-J1</f>
        <v>58688</v>
      </c>
    </row>
    <row r="2" spans="1:11" ht="12.75">
      <c r="A2" t="s">
        <v>43</v>
      </c>
      <c r="B2">
        <v>1843945</v>
      </c>
      <c r="C2">
        <v>718870</v>
      </c>
      <c r="D2">
        <v>180000</v>
      </c>
      <c r="E2">
        <v>250000</v>
      </c>
      <c r="F2">
        <v>0</v>
      </c>
      <c r="G2" t="s">
        <v>43</v>
      </c>
      <c r="H2">
        <v>654850</v>
      </c>
      <c r="J2">
        <f>C2+D2+E2+F2+H2</f>
        <v>1803720</v>
      </c>
      <c r="K2">
        <f aca="true" t="shared" si="0" ref="K2:K36">B2-J2</f>
        <v>40225</v>
      </c>
    </row>
    <row r="3" spans="1:11" ht="12.75">
      <c r="A3" t="s">
        <v>44</v>
      </c>
      <c r="B3">
        <v>2016929</v>
      </c>
      <c r="C3">
        <v>1370766</v>
      </c>
      <c r="D3">
        <v>0</v>
      </c>
      <c r="E3">
        <v>20000</v>
      </c>
      <c r="F3">
        <v>0</v>
      </c>
      <c r="G3" t="s">
        <v>44</v>
      </c>
      <c r="H3">
        <v>528671</v>
      </c>
      <c r="J3">
        <f aca="true" t="shared" si="1" ref="J3:J36">C3+D3+E3+F3+H3</f>
        <v>1919437</v>
      </c>
      <c r="K3">
        <f t="shared" si="0"/>
        <v>97492</v>
      </c>
    </row>
    <row r="4" spans="1:11" ht="12.75">
      <c r="A4" t="s">
        <v>45</v>
      </c>
      <c r="B4">
        <v>2570015</v>
      </c>
      <c r="C4">
        <v>1960728</v>
      </c>
      <c r="D4">
        <v>500</v>
      </c>
      <c r="E4">
        <v>0</v>
      </c>
      <c r="F4">
        <v>0</v>
      </c>
      <c r="G4" t="s">
        <v>45</v>
      </c>
      <c r="H4">
        <v>445723</v>
      </c>
      <c r="J4">
        <f t="shared" si="1"/>
        <v>2406951</v>
      </c>
      <c r="K4">
        <f t="shared" si="0"/>
        <v>163064</v>
      </c>
    </row>
    <row r="5" spans="1:11" ht="12.75">
      <c r="A5" t="s">
        <v>46</v>
      </c>
      <c r="B5">
        <v>0</v>
      </c>
      <c r="C5">
        <v>0</v>
      </c>
      <c r="D5">
        <v>0</v>
      </c>
      <c r="E5">
        <v>0</v>
      </c>
      <c r="F5">
        <v>0</v>
      </c>
      <c r="J5">
        <f t="shared" si="1"/>
        <v>0</v>
      </c>
      <c r="K5">
        <f t="shared" si="0"/>
        <v>0</v>
      </c>
    </row>
    <row r="6" spans="1:11" ht="12.75">
      <c r="A6" t="s">
        <v>47</v>
      </c>
      <c r="B6">
        <v>482065</v>
      </c>
      <c r="C6">
        <v>391759</v>
      </c>
      <c r="D6">
        <v>1310</v>
      </c>
      <c r="E6">
        <v>0</v>
      </c>
      <c r="F6">
        <v>0</v>
      </c>
      <c r="G6" t="s">
        <v>47</v>
      </c>
      <c r="H6">
        <v>77950</v>
      </c>
      <c r="J6">
        <f t="shared" si="1"/>
        <v>471019</v>
      </c>
      <c r="K6">
        <f t="shared" si="0"/>
        <v>11046</v>
      </c>
    </row>
    <row r="7" spans="1:11" ht="12.75">
      <c r="A7" t="s">
        <v>48</v>
      </c>
      <c r="B7">
        <v>273696</v>
      </c>
      <c r="C7">
        <v>103356</v>
      </c>
      <c r="D7">
        <v>3000</v>
      </c>
      <c r="E7">
        <v>150500</v>
      </c>
      <c r="F7">
        <v>0</v>
      </c>
      <c r="G7" t="s">
        <v>48</v>
      </c>
      <c r="H7">
        <v>16550</v>
      </c>
      <c r="J7">
        <f t="shared" si="1"/>
        <v>273406</v>
      </c>
      <c r="K7">
        <f t="shared" si="0"/>
        <v>290</v>
      </c>
    </row>
    <row r="8" spans="1:11" ht="12.75">
      <c r="A8" t="s">
        <v>49</v>
      </c>
      <c r="B8">
        <v>7353034</v>
      </c>
      <c r="C8">
        <v>1310022</v>
      </c>
      <c r="D8">
        <v>5992550</v>
      </c>
      <c r="E8">
        <v>0</v>
      </c>
      <c r="F8">
        <v>0</v>
      </c>
      <c r="G8" t="s">
        <v>49</v>
      </c>
      <c r="H8">
        <v>4514</v>
      </c>
      <c r="J8">
        <f t="shared" si="1"/>
        <v>7307086</v>
      </c>
      <c r="K8">
        <f t="shared" si="0"/>
        <v>45948</v>
      </c>
    </row>
    <row r="9" spans="1:11" ht="12.75">
      <c r="A9" t="s">
        <v>50</v>
      </c>
      <c r="B9">
        <v>113371</v>
      </c>
      <c r="C9">
        <v>86579</v>
      </c>
      <c r="D9">
        <v>5000</v>
      </c>
      <c r="E9">
        <v>14499</v>
      </c>
      <c r="F9">
        <v>0</v>
      </c>
      <c r="G9" t="s">
        <v>50</v>
      </c>
      <c r="H9">
        <v>3500</v>
      </c>
      <c r="J9">
        <f t="shared" si="1"/>
        <v>109578</v>
      </c>
      <c r="K9">
        <f t="shared" si="0"/>
        <v>3793</v>
      </c>
    </row>
    <row r="10" spans="1:11" ht="12.75">
      <c r="A10" t="s">
        <v>51</v>
      </c>
      <c r="B10">
        <v>624526</v>
      </c>
      <c r="C10">
        <v>357971</v>
      </c>
      <c r="D10">
        <v>0</v>
      </c>
      <c r="E10">
        <v>50000</v>
      </c>
      <c r="F10">
        <v>0</v>
      </c>
      <c r="G10" t="s">
        <v>51</v>
      </c>
      <c r="H10">
        <v>172785</v>
      </c>
      <c r="J10">
        <f t="shared" si="1"/>
        <v>580756</v>
      </c>
      <c r="K10">
        <f t="shared" si="0"/>
        <v>43770</v>
      </c>
    </row>
    <row r="11" spans="1:11" ht="12.75">
      <c r="A11" t="s">
        <v>52</v>
      </c>
      <c r="B11">
        <v>2317190</v>
      </c>
      <c r="C11">
        <v>1251866</v>
      </c>
      <c r="D11">
        <v>0</v>
      </c>
      <c r="E11">
        <v>0</v>
      </c>
      <c r="F11">
        <v>0</v>
      </c>
      <c r="G11" t="s">
        <v>52</v>
      </c>
      <c r="H11">
        <v>833426</v>
      </c>
      <c r="J11">
        <f t="shared" si="1"/>
        <v>2085292</v>
      </c>
      <c r="K11">
        <f t="shared" si="0"/>
        <v>231898</v>
      </c>
    </row>
    <row r="12" spans="1:11" ht="12.75">
      <c r="A12" t="s">
        <v>53</v>
      </c>
      <c r="B12">
        <v>916853</v>
      </c>
      <c r="C12">
        <v>530467</v>
      </c>
      <c r="D12">
        <v>0</v>
      </c>
      <c r="E12">
        <v>18335</v>
      </c>
      <c r="F12">
        <v>0</v>
      </c>
      <c r="G12" t="s">
        <v>53</v>
      </c>
      <c r="H12">
        <v>300850</v>
      </c>
      <c r="J12">
        <f t="shared" si="1"/>
        <v>849652</v>
      </c>
      <c r="K12">
        <f t="shared" si="0"/>
        <v>67201</v>
      </c>
    </row>
    <row r="13" spans="1:11" ht="12.75">
      <c r="A13" t="s">
        <v>54</v>
      </c>
      <c r="B13">
        <v>1849102</v>
      </c>
      <c r="C13">
        <v>956723</v>
      </c>
      <c r="D13">
        <v>0</v>
      </c>
      <c r="E13">
        <v>0</v>
      </c>
      <c r="F13">
        <v>0</v>
      </c>
      <c r="G13" t="s">
        <v>54</v>
      </c>
      <c r="H13">
        <v>672800</v>
      </c>
      <c r="J13">
        <f t="shared" si="1"/>
        <v>1629523</v>
      </c>
      <c r="K13">
        <f t="shared" si="0"/>
        <v>219579</v>
      </c>
    </row>
    <row r="14" spans="1:11" ht="12.75">
      <c r="A14" t="s">
        <v>55</v>
      </c>
      <c r="B14">
        <v>2239046</v>
      </c>
      <c r="C14">
        <v>1981121</v>
      </c>
      <c r="D14">
        <v>0</v>
      </c>
      <c r="E14">
        <v>2900</v>
      </c>
      <c r="F14">
        <v>0</v>
      </c>
      <c r="G14" t="s">
        <v>55</v>
      </c>
      <c r="H14">
        <v>233261</v>
      </c>
      <c r="J14">
        <f t="shared" si="1"/>
        <v>2217282</v>
      </c>
      <c r="K14">
        <f t="shared" si="0"/>
        <v>21764</v>
      </c>
    </row>
    <row r="15" spans="1:11" ht="12.75">
      <c r="A15" t="s">
        <v>56</v>
      </c>
      <c r="B15">
        <v>2734890</v>
      </c>
      <c r="C15">
        <v>1962920</v>
      </c>
      <c r="D15">
        <v>0</v>
      </c>
      <c r="E15">
        <v>0</v>
      </c>
      <c r="F15">
        <v>0</v>
      </c>
      <c r="G15" t="s">
        <v>56</v>
      </c>
      <c r="H15">
        <v>609867</v>
      </c>
      <c r="J15">
        <f t="shared" si="1"/>
        <v>2572787</v>
      </c>
      <c r="K15">
        <f t="shared" si="0"/>
        <v>162103</v>
      </c>
    </row>
    <row r="16" spans="1:11" ht="12.75">
      <c r="A16" t="s">
        <v>57</v>
      </c>
      <c r="B16">
        <v>1702214</v>
      </c>
      <c r="C16">
        <v>1142735</v>
      </c>
      <c r="D16">
        <v>0</v>
      </c>
      <c r="E16">
        <v>10000</v>
      </c>
      <c r="F16">
        <v>0</v>
      </c>
      <c r="G16" t="s">
        <v>57</v>
      </c>
      <c r="H16">
        <v>415795</v>
      </c>
      <c r="J16">
        <f t="shared" si="1"/>
        <v>1568530</v>
      </c>
      <c r="K16">
        <f t="shared" si="0"/>
        <v>133684</v>
      </c>
    </row>
    <row r="17" spans="1:11" ht="12.75">
      <c r="A17" t="s">
        <v>58</v>
      </c>
      <c r="B17">
        <v>93262</v>
      </c>
      <c r="C17">
        <v>30891</v>
      </c>
      <c r="D17">
        <v>55253</v>
      </c>
      <c r="E17">
        <v>4000</v>
      </c>
      <c r="F17">
        <v>0</v>
      </c>
      <c r="J17">
        <f t="shared" si="1"/>
        <v>90144</v>
      </c>
      <c r="K17">
        <f t="shared" si="0"/>
        <v>3118</v>
      </c>
    </row>
    <row r="18" spans="1:11" ht="12.75">
      <c r="A18" t="s">
        <v>59</v>
      </c>
      <c r="B18">
        <v>2883253</v>
      </c>
      <c r="C18">
        <v>1648269</v>
      </c>
      <c r="D18">
        <v>25</v>
      </c>
      <c r="E18">
        <v>0</v>
      </c>
      <c r="F18">
        <v>0</v>
      </c>
      <c r="G18" t="s">
        <v>59</v>
      </c>
      <c r="H18">
        <v>840388</v>
      </c>
      <c r="J18">
        <f t="shared" si="1"/>
        <v>2488682</v>
      </c>
      <c r="K18">
        <f t="shared" si="0"/>
        <v>394571</v>
      </c>
    </row>
    <row r="19" spans="1:11" ht="12.75">
      <c r="A19" t="s">
        <v>60</v>
      </c>
      <c r="B19">
        <v>2632497</v>
      </c>
      <c r="C19">
        <v>1648161</v>
      </c>
      <c r="D19">
        <v>0</v>
      </c>
      <c r="E19">
        <v>0</v>
      </c>
      <c r="F19">
        <v>0</v>
      </c>
      <c r="G19" t="s">
        <v>60</v>
      </c>
      <c r="H19">
        <v>754770</v>
      </c>
      <c r="J19">
        <f t="shared" si="1"/>
        <v>2402931</v>
      </c>
      <c r="K19">
        <f t="shared" si="0"/>
        <v>229566</v>
      </c>
    </row>
    <row r="20" spans="1:11" ht="12.75">
      <c r="A20" t="s">
        <v>61</v>
      </c>
      <c r="B20">
        <v>2513759</v>
      </c>
      <c r="C20">
        <v>1837601</v>
      </c>
      <c r="D20">
        <v>0</v>
      </c>
      <c r="E20">
        <v>0</v>
      </c>
      <c r="F20">
        <v>0</v>
      </c>
      <c r="G20" t="s">
        <v>61</v>
      </c>
      <c r="H20">
        <v>558467</v>
      </c>
      <c r="J20">
        <f t="shared" si="1"/>
        <v>2396068</v>
      </c>
      <c r="K20">
        <f t="shared" si="0"/>
        <v>117691</v>
      </c>
    </row>
    <row r="21" spans="1:11" ht="12.75">
      <c r="A21" t="s">
        <v>62</v>
      </c>
      <c r="B21">
        <v>1570993</v>
      </c>
      <c r="C21">
        <v>979510</v>
      </c>
      <c r="D21">
        <v>0</v>
      </c>
      <c r="E21">
        <v>200000</v>
      </c>
      <c r="F21">
        <v>0</v>
      </c>
      <c r="G21" t="s">
        <v>62</v>
      </c>
      <c r="H21">
        <v>336432</v>
      </c>
      <c r="J21">
        <f t="shared" si="1"/>
        <v>1515942</v>
      </c>
      <c r="K21">
        <f t="shared" si="0"/>
        <v>55051</v>
      </c>
    </row>
    <row r="22" spans="1:11" ht="12.75">
      <c r="A22" t="s">
        <v>63</v>
      </c>
      <c r="B22">
        <v>3480455</v>
      </c>
      <c r="C22">
        <v>1350489</v>
      </c>
      <c r="D22">
        <v>0</v>
      </c>
      <c r="E22">
        <v>1764572</v>
      </c>
      <c r="F22">
        <v>0</v>
      </c>
      <c r="G22" t="s">
        <v>63</v>
      </c>
      <c r="H22">
        <v>334087</v>
      </c>
      <c r="J22">
        <f t="shared" si="1"/>
        <v>3449148</v>
      </c>
      <c r="K22">
        <f t="shared" si="0"/>
        <v>31307</v>
      </c>
    </row>
    <row r="23" spans="1:11" ht="12.75">
      <c r="A23" t="s">
        <v>64</v>
      </c>
      <c r="B23">
        <v>1235756</v>
      </c>
      <c r="C23">
        <v>712399</v>
      </c>
      <c r="D23">
        <v>0</v>
      </c>
      <c r="E23">
        <v>187000</v>
      </c>
      <c r="F23">
        <v>0</v>
      </c>
      <c r="G23" t="s">
        <v>64</v>
      </c>
      <c r="H23">
        <v>279423</v>
      </c>
      <c r="J23">
        <f t="shared" si="1"/>
        <v>1178822</v>
      </c>
      <c r="K23">
        <f t="shared" si="0"/>
        <v>56934</v>
      </c>
    </row>
    <row r="24" spans="1:11" ht="12.75">
      <c r="A24" t="s">
        <v>65</v>
      </c>
      <c r="B24">
        <v>2366299</v>
      </c>
      <c r="C24">
        <v>1308822</v>
      </c>
      <c r="D24">
        <v>0</v>
      </c>
      <c r="E24">
        <v>0</v>
      </c>
      <c r="F24">
        <v>0</v>
      </c>
      <c r="G24" t="s">
        <v>65</v>
      </c>
      <c r="H24">
        <v>911257</v>
      </c>
      <c r="J24">
        <f t="shared" si="1"/>
        <v>2220079</v>
      </c>
      <c r="K24">
        <f t="shared" si="0"/>
        <v>146220</v>
      </c>
    </row>
    <row r="25" spans="1:11" ht="12.75">
      <c r="A25" t="s">
        <v>66</v>
      </c>
      <c r="B25">
        <v>1481524</v>
      </c>
      <c r="C25">
        <v>795551</v>
      </c>
      <c r="D25">
        <v>1000</v>
      </c>
      <c r="E25">
        <v>0</v>
      </c>
      <c r="F25">
        <v>0</v>
      </c>
      <c r="G25" t="s">
        <v>66</v>
      </c>
      <c r="H25">
        <v>521707</v>
      </c>
      <c r="J25">
        <f t="shared" si="1"/>
        <v>1318258</v>
      </c>
      <c r="K25">
        <f t="shared" si="0"/>
        <v>163266</v>
      </c>
    </row>
    <row r="26" spans="1:11" ht="12.75">
      <c r="A26" t="s">
        <v>67</v>
      </c>
      <c r="B26">
        <v>1207579</v>
      </c>
      <c r="C26">
        <v>867911</v>
      </c>
      <c r="D26">
        <v>4000</v>
      </c>
      <c r="E26">
        <v>0</v>
      </c>
      <c r="F26">
        <v>0</v>
      </c>
      <c r="G26" t="s">
        <v>67</v>
      </c>
      <c r="H26">
        <v>248928</v>
      </c>
      <c r="J26">
        <f t="shared" si="1"/>
        <v>1120839</v>
      </c>
      <c r="K26">
        <f t="shared" si="0"/>
        <v>86740</v>
      </c>
    </row>
    <row r="27" spans="1:11" ht="12.75">
      <c r="A27" t="s">
        <v>68</v>
      </c>
      <c r="B27">
        <v>552608</v>
      </c>
      <c r="C27">
        <v>380758</v>
      </c>
      <c r="D27">
        <v>0</v>
      </c>
      <c r="E27">
        <v>164000</v>
      </c>
      <c r="F27">
        <v>0</v>
      </c>
      <c r="G27" t="s">
        <v>68</v>
      </c>
      <c r="H27">
        <v>750</v>
      </c>
      <c r="J27">
        <f t="shared" si="1"/>
        <v>545508</v>
      </c>
      <c r="K27">
        <f t="shared" si="0"/>
        <v>7100</v>
      </c>
    </row>
    <row r="28" spans="1:11" ht="12.75">
      <c r="A28" t="s">
        <v>69</v>
      </c>
      <c r="B28">
        <v>748250</v>
      </c>
      <c r="C28">
        <v>430140</v>
      </c>
      <c r="D28">
        <v>3000</v>
      </c>
      <c r="E28">
        <v>0</v>
      </c>
      <c r="F28">
        <v>0</v>
      </c>
      <c r="G28" t="s">
        <v>69</v>
      </c>
      <c r="H28">
        <v>269735</v>
      </c>
      <c r="J28">
        <f t="shared" si="1"/>
        <v>702875</v>
      </c>
      <c r="K28">
        <f t="shared" si="0"/>
        <v>45375</v>
      </c>
    </row>
    <row r="29" spans="1:11" ht="12.75">
      <c r="A29" t="s">
        <v>70</v>
      </c>
      <c r="B29">
        <v>1794110</v>
      </c>
      <c r="C29">
        <v>880495</v>
      </c>
      <c r="D29">
        <v>200</v>
      </c>
      <c r="E29">
        <v>0</v>
      </c>
      <c r="F29">
        <v>0</v>
      </c>
      <c r="G29" t="s">
        <v>70</v>
      </c>
      <c r="H29">
        <v>720639</v>
      </c>
      <c r="J29">
        <f t="shared" si="1"/>
        <v>1601334</v>
      </c>
      <c r="K29">
        <f t="shared" si="0"/>
        <v>192776</v>
      </c>
    </row>
    <row r="30" spans="1:11" ht="12.75">
      <c r="A30" t="s">
        <v>71</v>
      </c>
      <c r="B30">
        <v>2592756</v>
      </c>
      <c r="C30">
        <v>1803361</v>
      </c>
      <c r="D30">
        <v>0</v>
      </c>
      <c r="E30">
        <v>60000</v>
      </c>
      <c r="F30">
        <v>0</v>
      </c>
      <c r="G30" t="s">
        <v>71</v>
      </c>
      <c r="H30">
        <v>607351</v>
      </c>
      <c r="J30">
        <f t="shared" si="1"/>
        <v>2470712</v>
      </c>
      <c r="K30">
        <f t="shared" si="0"/>
        <v>122044</v>
      </c>
    </row>
    <row r="31" spans="1:11" ht="12.75">
      <c r="A31" t="s">
        <v>72</v>
      </c>
      <c r="B31">
        <v>861992</v>
      </c>
      <c r="C31">
        <v>582335</v>
      </c>
      <c r="D31">
        <v>0</v>
      </c>
      <c r="E31">
        <v>110000</v>
      </c>
      <c r="F31">
        <v>0</v>
      </c>
      <c r="G31" t="s">
        <v>72</v>
      </c>
      <c r="H31">
        <v>137295</v>
      </c>
      <c r="J31">
        <f t="shared" si="1"/>
        <v>829630</v>
      </c>
      <c r="K31">
        <f t="shared" si="0"/>
        <v>32362</v>
      </c>
    </row>
    <row r="32" spans="1:11" ht="12.75">
      <c r="A32" t="s">
        <v>73</v>
      </c>
      <c r="B32">
        <v>1438600</v>
      </c>
      <c r="C32">
        <v>542714</v>
      </c>
      <c r="D32">
        <v>0</v>
      </c>
      <c r="E32">
        <v>230000</v>
      </c>
      <c r="F32">
        <v>0</v>
      </c>
      <c r="G32" t="s">
        <v>73</v>
      </c>
      <c r="H32">
        <v>636106</v>
      </c>
      <c r="J32">
        <f t="shared" si="1"/>
        <v>1408820</v>
      </c>
      <c r="K32">
        <f t="shared" si="0"/>
        <v>29780</v>
      </c>
    </row>
    <row r="33" spans="1:11" ht="12.75">
      <c r="A33" t="s">
        <v>74</v>
      </c>
      <c r="B33">
        <v>98895</v>
      </c>
      <c r="C33">
        <v>54917</v>
      </c>
      <c r="D33">
        <v>2339</v>
      </c>
      <c r="E33">
        <v>5125</v>
      </c>
      <c r="F33">
        <v>0</v>
      </c>
      <c r="G33" t="s">
        <v>74</v>
      </c>
      <c r="H33">
        <v>28300</v>
      </c>
      <c r="J33">
        <f t="shared" si="1"/>
        <v>90681</v>
      </c>
      <c r="K33">
        <f t="shared" si="0"/>
        <v>8214</v>
      </c>
    </row>
    <row r="34" spans="1:11" ht="12.75">
      <c r="A34" t="s">
        <v>75</v>
      </c>
      <c r="B34">
        <v>1997494</v>
      </c>
      <c r="C34">
        <v>1342265</v>
      </c>
      <c r="D34">
        <v>0</v>
      </c>
      <c r="E34">
        <v>0</v>
      </c>
      <c r="F34">
        <v>0</v>
      </c>
      <c r="G34" t="s">
        <v>75</v>
      </c>
      <c r="H34">
        <v>588921</v>
      </c>
      <c r="J34">
        <f t="shared" si="1"/>
        <v>1931186</v>
      </c>
      <c r="K34">
        <f t="shared" si="0"/>
        <v>66308</v>
      </c>
    </row>
    <row r="35" spans="1:11" ht="12.75">
      <c r="A35" t="s">
        <v>76</v>
      </c>
      <c r="B35">
        <v>218890</v>
      </c>
      <c r="C35">
        <v>107187</v>
      </c>
      <c r="D35">
        <v>0</v>
      </c>
      <c r="E35">
        <v>80000</v>
      </c>
      <c r="F35">
        <v>0</v>
      </c>
      <c r="G35" t="s">
        <v>76</v>
      </c>
      <c r="H35">
        <v>25250</v>
      </c>
      <c r="J35">
        <f t="shared" si="1"/>
        <v>212437</v>
      </c>
      <c r="K35">
        <f t="shared" si="0"/>
        <v>6453</v>
      </c>
    </row>
    <row r="36" spans="1:11" ht="12.75">
      <c r="A36" t="s">
        <v>77</v>
      </c>
      <c r="B36">
        <v>1672702</v>
      </c>
      <c r="C36">
        <v>1242459</v>
      </c>
      <c r="D36">
        <v>0</v>
      </c>
      <c r="E36">
        <v>500</v>
      </c>
      <c r="F36">
        <v>0</v>
      </c>
      <c r="G36" t="s">
        <v>77</v>
      </c>
      <c r="H36">
        <v>342598</v>
      </c>
      <c r="J36">
        <f t="shared" si="1"/>
        <v>1585557</v>
      </c>
      <c r="K36">
        <f t="shared" si="0"/>
        <v>87145</v>
      </c>
    </row>
    <row r="38" spans="2:8" ht="12.75">
      <c r="B38">
        <f>SUM(B1:B36)</f>
        <v>59714650</v>
      </c>
      <c r="C38">
        <f aca="true" t="shared" si="2" ref="C38:H38">SUM(C1:C36)</f>
        <v>33351172</v>
      </c>
      <c r="D38">
        <f t="shared" si="2"/>
        <v>6248177</v>
      </c>
      <c r="E38">
        <f t="shared" si="2"/>
        <v>3321531</v>
      </c>
      <c r="F38">
        <f t="shared" si="2"/>
        <v>17420</v>
      </c>
      <c r="G38">
        <f t="shared" si="2"/>
        <v>0</v>
      </c>
      <c r="H38">
        <f t="shared" si="2"/>
        <v>13593784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2009-12-04T14:39:12Z</cp:lastPrinted>
  <dcterms:created xsi:type="dcterms:W3CDTF">2003-05-27T16:33:46Z</dcterms:created>
  <dcterms:modified xsi:type="dcterms:W3CDTF">2009-12-04T14:39:19Z</dcterms:modified>
  <cp:category/>
  <cp:version/>
  <cp:contentType/>
  <cp:contentStatus/>
</cp:coreProperties>
</file>