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865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<sst xmlns="http://schemas.openxmlformats.org/spreadsheetml/2006/main" count="79" uniqueCount="27">
  <si>
    <t>Federal Financial Activity of Democratic Party Committees during Off-Election Years</t>
  </si>
  <si>
    <t>2003-2004</t>
  </si>
  <si>
    <t>2001-2002</t>
  </si>
  <si>
    <t>1999-2000</t>
  </si>
  <si>
    <t>1997-98</t>
  </si>
  <si>
    <t>1995-96</t>
  </si>
  <si>
    <t>1993-94</t>
  </si>
  <si>
    <t>1991-92</t>
  </si>
  <si>
    <t>Democratic National Committee</t>
  </si>
  <si>
    <t>Receipts</t>
  </si>
  <si>
    <t xml:space="preserve">   Individuals</t>
  </si>
  <si>
    <t xml:space="preserve">   Other Cmte's</t>
  </si>
  <si>
    <t xml:space="preserve">   Transfers from other National</t>
  </si>
  <si>
    <t xml:space="preserve">   Transfers from State/Local</t>
  </si>
  <si>
    <t>Disbursements</t>
  </si>
  <si>
    <t xml:space="preserve">   Contributions</t>
  </si>
  <si>
    <t xml:space="preserve">   Coord. Expend.</t>
  </si>
  <si>
    <t xml:space="preserve">   Independent Expend.</t>
  </si>
  <si>
    <t xml:space="preserve">   Transfers to other National</t>
  </si>
  <si>
    <t xml:space="preserve">   Transfers to State/Local</t>
  </si>
  <si>
    <t>Cash on Hand</t>
  </si>
  <si>
    <t>Debts Owed By</t>
  </si>
  <si>
    <t>Democratic Senatorial Campaign Committee</t>
  </si>
  <si>
    <t>Democratic Congressional Campaign Committee</t>
  </si>
  <si>
    <t>State/Local</t>
  </si>
  <si>
    <t>Total Democratic</t>
  </si>
  <si>
    <t>Total receipts and disbursements do not include transfers from other committees in the table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</si>
</sst>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4">
    <font>
      <sz val="10"/>
      <name val="Arial"/>
      <family val="0"/>
    </font>
    <font>
      <b/>
      <sz val="10"/>
      <name val="Arial"/>
      <family val="0"/>
    </font>
    <font>
      <b/>
      <sz val="9"/>
      <name val="Arial"/>
      <family val="2"/>
    </font>
    <font>
      <sz val="9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5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5" fontId="1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5"/>
  <sheetViews>
    <sheetView tabSelected="1" workbookViewId="0" topLeftCell="A1">
      <selection activeCell="B1" sqref="B1"/>
    </sheetView>
  </sheetViews>
  <sheetFormatPr defaultColWidth="9.140625" defaultRowHeight="12.75"/>
  <cols>
    <col min="2" max="2" width="27.57421875" style="0" bestFit="1" customWidth="1"/>
    <col min="3" max="3" width="12.421875" style="0" bestFit="1" customWidth="1"/>
    <col min="4" max="4" width="12.28125" style="0" customWidth="1"/>
    <col min="5" max="9" width="11.421875" style="0" bestFit="1" customWidth="1"/>
  </cols>
  <sheetData>
    <row r="1" spans="1:5" ht="12.75">
      <c r="A1" s="1"/>
      <c r="B1" s="2"/>
      <c r="C1" s="3" t="s">
        <v>0</v>
      </c>
      <c r="E1" s="2"/>
    </row>
    <row r="2" spans="1:9" ht="12.75">
      <c r="A2" s="1"/>
      <c r="B2" s="2"/>
      <c r="C2" s="4" t="s">
        <v>1</v>
      </c>
      <c r="D2" s="4" t="s">
        <v>2</v>
      </c>
      <c r="E2" s="4" t="s">
        <v>3</v>
      </c>
      <c r="F2" s="5" t="s">
        <v>4</v>
      </c>
      <c r="G2" s="5" t="s">
        <v>5</v>
      </c>
      <c r="H2" s="5" t="s">
        <v>6</v>
      </c>
      <c r="I2" s="5" t="s">
        <v>7</v>
      </c>
    </row>
    <row r="3" spans="1:5" ht="12.75">
      <c r="A3" s="1" t="s">
        <v>8</v>
      </c>
      <c r="B3" s="2"/>
      <c r="C3" s="2"/>
      <c r="D3" s="2"/>
      <c r="E3" s="2"/>
    </row>
    <row r="4" spans="1:9" ht="13.5">
      <c r="A4" s="1"/>
      <c r="B4" s="2" t="s">
        <v>9</v>
      </c>
      <c r="C4" s="6">
        <v>43754711</v>
      </c>
      <c r="D4" s="7">
        <v>28457128</v>
      </c>
      <c r="E4" s="7">
        <v>26376599</v>
      </c>
      <c r="F4" s="8">
        <v>29946156</v>
      </c>
      <c r="G4" s="8">
        <v>33544073</v>
      </c>
      <c r="H4" s="8">
        <v>18619657</v>
      </c>
      <c r="I4" s="8">
        <v>9627684</v>
      </c>
    </row>
    <row r="5" spans="1:9" ht="13.5">
      <c r="A5" s="1"/>
      <c r="B5" s="2" t="s">
        <v>10</v>
      </c>
      <c r="C5" s="6">
        <v>41604206</v>
      </c>
      <c r="D5" s="7">
        <v>23928547</v>
      </c>
      <c r="E5" s="7">
        <v>24334317</v>
      </c>
      <c r="F5" s="8">
        <v>23440233</v>
      </c>
      <c r="G5" s="8">
        <v>28360554</v>
      </c>
      <c r="H5" s="8">
        <v>16046140</v>
      </c>
      <c r="I5" s="8">
        <v>7371181</v>
      </c>
    </row>
    <row r="6" spans="1:9" ht="13.5">
      <c r="A6" s="1"/>
      <c r="B6" s="2" t="s">
        <v>11</v>
      </c>
      <c r="C6" s="6">
        <v>1333010</v>
      </c>
      <c r="D6" s="7">
        <v>553150</v>
      </c>
      <c r="E6" s="7">
        <v>735408</v>
      </c>
      <c r="F6" s="8">
        <v>757940</v>
      </c>
      <c r="G6" s="8">
        <v>751105</v>
      </c>
      <c r="H6" s="8">
        <v>1106532</v>
      </c>
      <c r="I6" s="8">
        <v>753590</v>
      </c>
    </row>
    <row r="7" spans="1:9" ht="13.5">
      <c r="A7" s="9"/>
      <c r="B7" s="2" t="s">
        <v>12</v>
      </c>
      <c r="C7" s="6">
        <v>0</v>
      </c>
      <c r="D7" s="7">
        <v>78759</v>
      </c>
      <c r="E7" s="7">
        <v>0</v>
      </c>
      <c r="F7" s="8">
        <v>0</v>
      </c>
      <c r="G7" s="8">
        <v>0</v>
      </c>
      <c r="H7" s="8">
        <v>0</v>
      </c>
      <c r="I7" s="8">
        <v>0</v>
      </c>
    </row>
    <row r="8" spans="1:9" ht="13.5">
      <c r="A8" s="1"/>
      <c r="B8" s="2" t="s">
        <v>13</v>
      </c>
      <c r="C8" s="6">
        <v>4000</v>
      </c>
      <c r="D8" s="7">
        <f>1948500+507665</f>
        <v>2456165</v>
      </c>
      <c r="E8" s="7">
        <v>898750</v>
      </c>
      <c r="F8" s="8">
        <v>1622690</v>
      </c>
      <c r="G8" s="8">
        <v>555786</v>
      </c>
      <c r="H8" s="8">
        <v>197500</v>
      </c>
      <c r="I8" s="8">
        <v>119456</v>
      </c>
    </row>
    <row r="9" spans="1:9" ht="13.5">
      <c r="A9" s="1"/>
      <c r="B9" s="2" t="s">
        <v>14</v>
      </c>
      <c r="C9" s="6">
        <v>34468317</v>
      </c>
      <c r="D9" s="7">
        <v>27492832</v>
      </c>
      <c r="E9" s="7">
        <v>27279875</v>
      </c>
      <c r="F9" s="8">
        <v>31115788</v>
      </c>
      <c r="G9" s="8">
        <v>32874692</v>
      </c>
      <c r="H9" s="8">
        <v>20721121</v>
      </c>
      <c r="I9" s="8">
        <v>9682240</v>
      </c>
    </row>
    <row r="10" spans="1:9" ht="13.5">
      <c r="A10" s="1"/>
      <c r="B10" s="2" t="s">
        <v>15</v>
      </c>
      <c r="C10" s="6">
        <v>1000</v>
      </c>
      <c r="D10" s="7">
        <v>0</v>
      </c>
      <c r="E10" s="7">
        <v>1017</v>
      </c>
      <c r="F10" s="8">
        <v>1894</v>
      </c>
      <c r="G10" s="8">
        <v>14878</v>
      </c>
      <c r="H10" s="8">
        <v>17943</v>
      </c>
      <c r="I10" s="8">
        <v>2500</v>
      </c>
    </row>
    <row r="11" spans="1:9" ht="13.5">
      <c r="A11" s="1"/>
      <c r="B11" s="2" t="s">
        <v>16</v>
      </c>
      <c r="C11" s="6">
        <v>0</v>
      </c>
      <c r="D11" s="7">
        <v>346216</v>
      </c>
      <c r="E11" s="7">
        <v>16095</v>
      </c>
      <c r="F11" s="8">
        <v>1967586</v>
      </c>
      <c r="G11" s="8">
        <v>29640</v>
      </c>
      <c r="H11" s="8">
        <v>164611</v>
      </c>
      <c r="I11" s="8">
        <v>146000</v>
      </c>
    </row>
    <row r="12" spans="1:9" ht="13.5">
      <c r="A12" s="1"/>
      <c r="B12" s="2" t="s">
        <v>17</v>
      </c>
      <c r="C12" s="6">
        <v>0</v>
      </c>
      <c r="D12" s="7">
        <v>0</v>
      </c>
      <c r="E12" s="7">
        <v>0</v>
      </c>
      <c r="F12" s="8">
        <v>0</v>
      </c>
      <c r="G12" s="8">
        <v>0</v>
      </c>
      <c r="H12" s="8">
        <v>0</v>
      </c>
      <c r="I12" s="8">
        <v>0</v>
      </c>
    </row>
    <row r="13" spans="1:9" ht="13.5">
      <c r="A13" s="1"/>
      <c r="B13" s="2" t="s">
        <v>18</v>
      </c>
      <c r="C13" s="6">
        <v>8166</v>
      </c>
      <c r="D13" s="7">
        <v>146755</v>
      </c>
      <c r="E13" s="7">
        <v>0</v>
      </c>
      <c r="F13" s="8">
        <v>0</v>
      </c>
      <c r="G13" s="8">
        <v>20000</v>
      </c>
      <c r="H13" s="8">
        <v>0</v>
      </c>
      <c r="I13" s="8">
        <v>0</v>
      </c>
    </row>
    <row r="14" spans="1:9" ht="13.5">
      <c r="A14" s="9"/>
      <c r="B14" s="2" t="s">
        <v>19</v>
      </c>
      <c r="C14" s="6">
        <v>2954261</v>
      </c>
      <c r="D14" s="7">
        <f>505233+496849</f>
        <v>1002082</v>
      </c>
      <c r="E14" s="7">
        <v>1717259</v>
      </c>
      <c r="F14" s="8">
        <v>721969</v>
      </c>
      <c r="G14" s="8">
        <v>4413887</v>
      </c>
      <c r="H14" s="8">
        <v>618790</v>
      </c>
      <c r="I14" s="8">
        <v>233244</v>
      </c>
    </row>
    <row r="15" spans="1:9" ht="13.5">
      <c r="A15" s="1"/>
      <c r="B15" s="2" t="s">
        <v>20</v>
      </c>
      <c r="C15" s="6">
        <v>10846874</v>
      </c>
      <c r="D15" s="7">
        <v>6623742</v>
      </c>
      <c r="E15" s="7">
        <v>2449354</v>
      </c>
      <c r="F15" s="8">
        <v>1261428</v>
      </c>
      <c r="G15" s="8">
        <v>1348748</v>
      </c>
      <c r="H15" s="8">
        <v>1337987</v>
      </c>
      <c r="I15" s="8">
        <v>1580572</v>
      </c>
    </row>
    <row r="16" spans="1:9" ht="13.5">
      <c r="A16" s="1"/>
      <c r="B16" s="2" t="s">
        <v>21</v>
      </c>
      <c r="C16" s="6">
        <v>0</v>
      </c>
      <c r="D16" s="7">
        <v>4606671</v>
      </c>
      <c r="E16" s="7">
        <v>1743301</v>
      </c>
      <c r="F16" s="8">
        <v>13111882</v>
      </c>
      <c r="G16" s="8">
        <v>4172113</v>
      </c>
      <c r="H16" s="8">
        <v>1732482</v>
      </c>
      <c r="I16" s="8">
        <v>508581</v>
      </c>
    </row>
    <row r="17" spans="1:9" ht="13.5">
      <c r="A17" s="1" t="s">
        <v>22</v>
      </c>
      <c r="B17" s="2"/>
      <c r="C17" s="6"/>
      <c r="D17" s="7"/>
      <c r="E17" s="7"/>
      <c r="F17" s="8"/>
      <c r="G17" s="8"/>
      <c r="H17" s="8"/>
      <c r="I17" s="8"/>
    </row>
    <row r="18" spans="1:9" ht="13.5">
      <c r="A18" s="1"/>
      <c r="B18" s="2" t="s">
        <v>9</v>
      </c>
      <c r="C18" s="6">
        <v>22799489</v>
      </c>
      <c r="D18" s="7">
        <v>14545015</v>
      </c>
      <c r="E18" s="7">
        <v>13906950</v>
      </c>
      <c r="F18" s="8">
        <v>11611956</v>
      </c>
      <c r="G18" s="8">
        <v>10086688</v>
      </c>
      <c r="H18" s="8">
        <v>10420123</v>
      </c>
      <c r="I18" s="8">
        <v>8042786</v>
      </c>
    </row>
    <row r="19" spans="1:9" ht="13.5">
      <c r="A19" s="1"/>
      <c r="B19" s="2" t="s">
        <v>10</v>
      </c>
      <c r="C19" s="6">
        <v>17421593</v>
      </c>
      <c r="D19" s="7">
        <v>8370553</v>
      </c>
      <c r="E19" s="7">
        <v>7930485</v>
      </c>
      <c r="F19" s="8">
        <v>6837671</v>
      </c>
      <c r="G19" s="8">
        <v>7184768</v>
      </c>
      <c r="H19" s="8">
        <v>7023153</v>
      </c>
      <c r="I19" s="8">
        <v>4951219</v>
      </c>
    </row>
    <row r="20" spans="1:9" ht="13.5">
      <c r="A20" s="1"/>
      <c r="B20" s="2" t="s">
        <v>11</v>
      </c>
      <c r="C20" s="6">
        <v>3476947</v>
      </c>
      <c r="D20" s="7">
        <v>2362884</v>
      </c>
      <c r="E20" s="7">
        <v>1899250</v>
      </c>
      <c r="F20" s="8">
        <v>2179900</v>
      </c>
      <c r="G20" s="8">
        <v>2398800</v>
      </c>
      <c r="H20" s="8">
        <v>2371612</v>
      </c>
      <c r="I20" s="8">
        <v>2029286</v>
      </c>
    </row>
    <row r="21" spans="1:9" ht="13.5">
      <c r="A21" s="1"/>
      <c r="B21" s="2" t="s">
        <v>12</v>
      </c>
      <c r="C21" s="6">
        <v>0</v>
      </c>
      <c r="D21" s="7">
        <v>0</v>
      </c>
      <c r="E21" s="7">
        <v>5000</v>
      </c>
      <c r="F21" s="8">
        <v>0</v>
      </c>
      <c r="G21" s="8">
        <v>0</v>
      </c>
      <c r="H21" s="8">
        <v>5373</v>
      </c>
      <c r="I21" s="8">
        <v>0</v>
      </c>
    </row>
    <row r="22" spans="1:9" ht="13.5">
      <c r="A22" s="1"/>
      <c r="B22" s="2" t="s">
        <v>13</v>
      </c>
      <c r="C22" s="6">
        <v>0</v>
      </c>
      <c r="D22" s="7">
        <f>1297000+10100+300000+70000+25000+40000</f>
        <v>1742100</v>
      </c>
      <c r="E22" s="7">
        <v>929896</v>
      </c>
      <c r="F22" s="8">
        <v>1133400</v>
      </c>
      <c r="G22" s="8">
        <v>0</v>
      </c>
      <c r="H22" s="8">
        <v>500</v>
      </c>
      <c r="I22" s="8">
        <v>15000</v>
      </c>
    </row>
    <row r="23" spans="1:9" ht="13.5">
      <c r="A23" s="1"/>
      <c r="B23" s="2" t="s">
        <v>14</v>
      </c>
      <c r="C23" s="6">
        <v>20308851</v>
      </c>
      <c r="D23" s="7">
        <v>11054580</v>
      </c>
      <c r="E23" s="7">
        <v>8795690</v>
      </c>
      <c r="F23" s="8">
        <v>11453454</v>
      </c>
      <c r="G23" s="8">
        <v>8721868</v>
      </c>
      <c r="H23" s="8">
        <v>8893491</v>
      </c>
      <c r="I23" s="8">
        <v>8010034</v>
      </c>
    </row>
    <row r="24" spans="1:9" ht="13.5">
      <c r="A24" s="1"/>
      <c r="B24" s="2" t="s">
        <v>15</v>
      </c>
      <c r="C24" s="6">
        <v>417500</v>
      </c>
      <c r="D24" s="7">
        <v>286802</v>
      </c>
      <c r="E24" s="7">
        <v>208030</v>
      </c>
      <c r="F24" s="8">
        <v>167500</v>
      </c>
      <c r="G24" s="8">
        <v>110000</v>
      </c>
      <c r="H24" s="8">
        <v>157500</v>
      </c>
      <c r="I24" s="8">
        <v>251300</v>
      </c>
    </row>
    <row r="25" spans="1:9" ht="13.5">
      <c r="A25" s="1"/>
      <c r="B25" s="2" t="s">
        <v>16</v>
      </c>
      <c r="C25" s="6">
        <v>38506</v>
      </c>
      <c r="D25" s="7">
        <v>0</v>
      </c>
      <c r="E25" s="7">
        <v>19585</v>
      </c>
      <c r="F25" s="8">
        <v>8424</v>
      </c>
      <c r="G25" s="8">
        <v>365102</v>
      </c>
      <c r="H25" s="8">
        <v>1328096</v>
      </c>
      <c r="I25" s="8">
        <v>979969</v>
      </c>
    </row>
    <row r="26" spans="1:9" ht="13.5">
      <c r="A26" s="1"/>
      <c r="B26" s="2" t="s">
        <v>17</v>
      </c>
      <c r="C26" s="6">
        <v>0</v>
      </c>
      <c r="D26" s="7">
        <v>0</v>
      </c>
      <c r="E26" s="7">
        <v>0</v>
      </c>
      <c r="F26" s="8">
        <v>0</v>
      </c>
      <c r="G26" s="8">
        <v>0</v>
      </c>
      <c r="H26" s="8">
        <v>0</v>
      </c>
      <c r="I26" s="8">
        <v>0</v>
      </c>
    </row>
    <row r="27" spans="1:9" ht="13.5">
      <c r="A27" s="1"/>
      <c r="B27" s="2" t="s">
        <v>18</v>
      </c>
      <c r="C27" s="6">
        <v>0</v>
      </c>
      <c r="D27" s="7">
        <v>0</v>
      </c>
      <c r="E27" s="7">
        <v>3000</v>
      </c>
      <c r="F27" s="8">
        <v>0</v>
      </c>
      <c r="G27" s="8">
        <v>0</v>
      </c>
      <c r="H27" s="8">
        <v>5000</v>
      </c>
      <c r="I27" s="8">
        <v>0</v>
      </c>
    </row>
    <row r="28" spans="1:9" ht="13.5">
      <c r="A28" s="1"/>
      <c r="B28" s="2" t="s">
        <v>19</v>
      </c>
      <c r="C28" s="6">
        <v>279170</v>
      </c>
      <c r="D28" s="7">
        <f>214537+6840</f>
        <v>221377</v>
      </c>
      <c r="E28" s="7">
        <v>198920</v>
      </c>
      <c r="F28" s="8">
        <v>0</v>
      </c>
      <c r="G28" s="8">
        <v>0</v>
      </c>
      <c r="H28" s="8">
        <v>100000</v>
      </c>
      <c r="I28" s="8">
        <v>17500</v>
      </c>
    </row>
    <row r="29" spans="1:9" ht="13.5">
      <c r="A29" s="1"/>
      <c r="B29" s="2" t="s">
        <v>20</v>
      </c>
      <c r="C29" s="6">
        <v>2528343</v>
      </c>
      <c r="D29" s="7">
        <v>4339729</v>
      </c>
      <c r="E29" s="7">
        <v>5556853</v>
      </c>
      <c r="F29" s="8">
        <v>308193</v>
      </c>
      <c r="G29" s="8">
        <v>1232891</v>
      </c>
      <c r="H29" s="8">
        <v>1532510</v>
      </c>
      <c r="I29" s="8">
        <v>81954</v>
      </c>
    </row>
    <row r="30" spans="1:9" ht="13.5">
      <c r="A30" s="1"/>
      <c r="B30" s="2" t="s">
        <v>21</v>
      </c>
      <c r="C30" s="6">
        <v>1930000</v>
      </c>
      <c r="D30" s="7">
        <v>231422</v>
      </c>
      <c r="E30" s="7">
        <v>0</v>
      </c>
      <c r="F30" s="8">
        <v>1362932</v>
      </c>
      <c r="G30" s="8">
        <v>0</v>
      </c>
      <c r="H30" s="8">
        <v>0</v>
      </c>
      <c r="I30" s="8">
        <v>212689</v>
      </c>
    </row>
    <row r="31" spans="1:9" ht="13.5">
      <c r="A31" s="1" t="s">
        <v>23</v>
      </c>
      <c r="B31" s="2"/>
      <c r="C31" s="6"/>
      <c r="D31" s="7"/>
      <c r="E31" s="7"/>
      <c r="F31" s="8"/>
      <c r="G31" s="8"/>
      <c r="H31" s="8"/>
      <c r="I31" s="8"/>
    </row>
    <row r="32" spans="1:9" ht="13.5">
      <c r="A32" s="1"/>
      <c r="B32" s="2" t="s">
        <v>9</v>
      </c>
      <c r="C32" s="6">
        <v>28617610</v>
      </c>
      <c r="D32" s="7">
        <f>30368685-13688380</f>
        <v>16680305</v>
      </c>
      <c r="E32" s="7">
        <f>11746692+5498622-2078604</f>
        <v>15166710</v>
      </c>
      <c r="F32" s="8">
        <v>9765408</v>
      </c>
      <c r="G32" s="8">
        <v>8433618</v>
      </c>
      <c r="H32" s="8">
        <v>6661467</v>
      </c>
      <c r="I32" s="8">
        <v>5231251</v>
      </c>
    </row>
    <row r="33" spans="1:9" ht="13.5">
      <c r="A33" s="1"/>
      <c r="B33" s="2" t="s">
        <v>10</v>
      </c>
      <c r="C33" s="6">
        <v>18869907</v>
      </c>
      <c r="D33" s="7">
        <v>9007160</v>
      </c>
      <c r="E33" s="7">
        <v>9772160</v>
      </c>
      <c r="F33" s="8">
        <v>6058520</v>
      </c>
      <c r="G33" s="8">
        <v>5897898</v>
      </c>
      <c r="H33" s="8">
        <v>3839899</v>
      </c>
      <c r="I33" s="8">
        <v>2248382</v>
      </c>
    </row>
    <row r="34" spans="1:9" ht="13.5">
      <c r="A34" s="1"/>
      <c r="B34" s="2" t="s">
        <v>11</v>
      </c>
      <c r="C34" s="6">
        <v>5361810</v>
      </c>
      <c r="D34" s="7">
        <v>3669460</v>
      </c>
      <c r="E34" s="7">
        <v>3518854</v>
      </c>
      <c r="F34" s="8">
        <v>3060898</v>
      </c>
      <c r="G34" s="8">
        <v>1985903</v>
      </c>
      <c r="H34" s="8">
        <v>2400817</v>
      </c>
      <c r="I34" s="8">
        <v>2673272</v>
      </c>
    </row>
    <row r="35" spans="1:9" ht="13.5">
      <c r="A35" s="1"/>
      <c r="B35" s="2" t="s">
        <v>12</v>
      </c>
      <c r="C35" s="6">
        <v>50734</v>
      </c>
      <c r="D35" s="7">
        <v>0</v>
      </c>
      <c r="E35" s="7">
        <v>3000</v>
      </c>
      <c r="F35" s="8">
        <v>0</v>
      </c>
      <c r="G35" s="8">
        <v>20000</v>
      </c>
      <c r="H35" s="8">
        <f>3619+1031</f>
        <v>4650</v>
      </c>
      <c r="I35" s="8">
        <f>1055+4828</f>
        <v>5883</v>
      </c>
    </row>
    <row r="36" spans="1:9" ht="13.5">
      <c r="A36" s="1"/>
      <c r="B36" s="2" t="s">
        <v>13</v>
      </c>
      <c r="C36" s="6">
        <v>79651</v>
      </c>
      <c r="D36" s="7">
        <f>299380+1278283</f>
        <v>1577663</v>
      </c>
      <c r="E36" s="7">
        <v>400972</v>
      </c>
      <c r="F36" s="8">
        <v>192190</v>
      </c>
      <c r="G36" s="8">
        <v>11100</v>
      </c>
      <c r="H36" s="8">
        <v>298</v>
      </c>
      <c r="I36" s="8">
        <f>2500+1500+400</f>
        <v>4400</v>
      </c>
    </row>
    <row r="37" spans="1:9" ht="13.5">
      <c r="A37" s="1"/>
      <c r="B37" s="2" t="s">
        <v>14</v>
      </c>
      <c r="C37" s="6">
        <v>21009661</v>
      </c>
      <c r="D37" s="7">
        <f>27659838-13688380</f>
        <v>13971458</v>
      </c>
      <c r="E37" s="7">
        <f>10254189+2107896-2078604</f>
        <v>10283481</v>
      </c>
      <c r="F37" s="8">
        <v>9806340</v>
      </c>
      <c r="G37" s="8">
        <v>8315213</v>
      </c>
      <c r="H37" s="8">
        <v>6462205</v>
      </c>
      <c r="I37" s="8">
        <v>4717048</v>
      </c>
    </row>
    <row r="38" spans="1:9" ht="13.5">
      <c r="A38" s="1"/>
      <c r="B38" s="2" t="s">
        <v>15</v>
      </c>
      <c r="C38" s="6">
        <v>42125</v>
      </c>
      <c r="D38" s="7">
        <v>178895</v>
      </c>
      <c r="E38" s="7">
        <v>156688</v>
      </c>
      <c r="F38" s="8">
        <v>135128</v>
      </c>
      <c r="G38" s="8">
        <v>92007</v>
      </c>
      <c r="H38" s="8">
        <v>72720</v>
      </c>
      <c r="I38" s="8">
        <v>82787</v>
      </c>
    </row>
    <row r="39" spans="1:9" ht="13.5">
      <c r="A39" s="1"/>
      <c r="B39" s="2" t="s">
        <v>16</v>
      </c>
      <c r="C39" s="6">
        <v>46563</v>
      </c>
      <c r="D39" s="7">
        <v>196585</v>
      </c>
      <c r="E39" s="7">
        <v>21507</v>
      </c>
      <c r="F39" s="8">
        <v>141953</v>
      </c>
      <c r="G39" s="8">
        <v>91094</v>
      </c>
      <c r="H39" s="8">
        <v>105776</v>
      </c>
      <c r="I39" s="8">
        <v>128031</v>
      </c>
    </row>
    <row r="40" spans="1:9" ht="13.5">
      <c r="A40" s="1"/>
      <c r="B40" s="2" t="s">
        <v>17</v>
      </c>
      <c r="C40" s="6">
        <v>58834</v>
      </c>
      <c r="D40" s="7">
        <v>818098</v>
      </c>
      <c r="E40" s="7">
        <v>0</v>
      </c>
      <c r="F40" s="8">
        <v>0</v>
      </c>
      <c r="G40" s="8">
        <v>0</v>
      </c>
      <c r="H40" s="8">
        <v>0</v>
      </c>
      <c r="I40" s="8">
        <v>0</v>
      </c>
    </row>
    <row r="41" spans="1:9" ht="13.5">
      <c r="A41" s="1"/>
      <c r="B41" s="2" t="s">
        <v>18</v>
      </c>
      <c r="C41" s="6">
        <v>0</v>
      </c>
      <c r="D41" s="7">
        <v>0</v>
      </c>
      <c r="E41" s="7">
        <v>5000</v>
      </c>
      <c r="F41" s="8">
        <v>0</v>
      </c>
      <c r="G41" s="8">
        <v>0</v>
      </c>
      <c r="H41" s="8">
        <v>5000</v>
      </c>
      <c r="I41" s="8">
        <v>0</v>
      </c>
    </row>
    <row r="42" spans="1:9" ht="13.5">
      <c r="A42" s="1"/>
      <c r="B42" s="2" t="s">
        <v>19</v>
      </c>
      <c r="C42" s="6">
        <v>229788</v>
      </c>
      <c r="D42" s="7">
        <v>611381</v>
      </c>
      <c r="E42" s="7">
        <v>162500</v>
      </c>
      <c r="F42" s="8">
        <v>90632</v>
      </c>
      <c r="G42" s="8">
        <v>3700</v>
      </c>
      <c r="H42" s="8">
        <v>29000</v>
      </c>
      <c r="I42" s="8">
        <v>22500</v>
      </c>
    </row>
    <row r="43" spans="1:9" ht="13.5">
      <c r="A43" s="1"/>
      <c r="B43" s="2" t="s">
        <v>20</v>
      </c>
      <c r="C43" s="6">
        <v>8525062</v>
      </c>
      <c r="D43" s="7">
        <v>4045183</v>
      </c>
      <c r="E43" s="7">
        <v>5933567</v>
      </c>
      <c r="F43" s="8">
        <v>454476</v>
      </c>
      <c r="G43" s="8">
        <v>370226</v>
      </c>
      <c r="H43" s="8">
        <v>381735</v>
      </c>
      <c r="I43" s="8">
        <v>534225</v>
      </c>
    </row>
    <row r="44" spans="1:9" ht="13.5">
      <c r="A44" s="1"/>
      <c r="B44" s="2" t="s">
        <v>21</v>
      </c>
      <c r="C44" s="6">
        <v>98036</v>
      </c>
      <c r="D44" s="7">
        <v>2139306</v>
      </c>
      <c r="E44" s="7">
        <v>609481</v>
      </c>
      <c r="F44" s="8">
        <v>867880</v>
      </c>
      <c r="G44" s="8">
        <v>992387</v>
      </c>
      <c r="H44" s="8">
        <v>21326</v>
      </c>
      <c r="I44" s="8">
        <v>1022917</v>
      </c>
    </row>
    <row r="45" spans="1:9" ht="13.5">
      <c r="A45" s="1" t="s">
        <v>24</v>
      </c>
      <c r="B45" s="2"/>
      <c r="C45" s="6"/>
      <c r="D45" s="7"/>
      <c r="E45" s="7"/>
      <c r="F45" s="8"/>
      <c r="G45" s="8"/>
      <c r="H45" s="8"/>
      <c r="I45" s="8"/>
    </row>
    <row r="46" spans="1:9" ht="13.5">
      <c r="A46" s="1"/>
      <c r="B46" s="2" t="s">
        <v>9</v>
      </c>
      <c r="C46" s="6">
        <v>31390534</v>
      </c>
      <c r="D46" s="7">
        <v>25729648</v>
      </c>
      <c r="E46" s="7">
        <v>20520914</v>
      </c>
      <c r="F46" s="8">
        <v>16949813</v>
      </c>
      <c r="G46" s="8">
        <v>21680730</v>
      </c>
      <c r="H46" s="8">
        <v>16689080</v>
      </c>
      <c r="I46" s="8">
        <v>14584772</v>
      </c>
    </row>
    <row r="47" spans="1:9" ht="13.5">
      <c r="A47" s="1"/>
      <c r="B47" s="2" t="s">
        <v>10</v>
      </c>
      <c r="C47" s="6">
        <v>19473689</v>
      </c>
      <c r="D47" s="7">
        <v>15406125</v>
      </c>
      <c r="E47" s="7">
        <v>13305441</v>
      </c>
      <c r="F47" s="8">
        <v>12473973</v>
      </c>
      <c r="G47" s="8">
        <v>12736394</v>
      </c>
      <c r="H47" s="8">
        <v>11426096</v>
      </c>
      <c r="I47" s="8">
        <v>10414325</v>
      </c>
    </row>
    <row r="48" spans="1:9" ht="13.5">
      <c r="A48" s="1"/>
      <c r="B48" s="2" t="s">
        <v>11</v>
      </c>
      <c r="C48" s="6">
        <v>2910510</v>
      </c>
      <c r="D48" s="7">
        <v>1755757</v>
      </c>
      <c r="E48" s="7">
        <v>1578054</v>
      </c>
      <c r="F48" s="8">
        <v>1040002</v>
      </c>
      <c r="G48" s="8">
        <v>1516630</v>
      </c>
      <c r="H48" s="8">
        <v>1009172</v>
      </c>
      <c r="I48" s="8">
        <v>1024220</v>
      </c>
    </row>
    <row r="49" spans="1:9" ht="13.5">
      <c r="A49" s="10"/>
      <c r="B49" s="2" t="s">
        <v>12</v>
      </c>
      <c r="C49" s="6">
        <f>C14+C28+C42</f>
        <v>3463219</v>
      </c>
      <c r="D49" s="7">
        <f>D42+D28+D14</f>
        <v>1834840</v>
      </c>
      <c r="E49" s="7">
        <f>E14+E28+E42</f>
        <v>2078679</v>
      </c>
      <c r="F49" s="8">
        <v>753129</v>
      </c>
      <c r="G49" s="8">
        <v>4277872</v>
      </c>
      <c r="H49" s="8">
        <v>720157</v>
      </c>
      <c r="I49" s="8">
        <v>197091</v>
      </c>
    </row>
    <row r="50" spans="1:9" ht="13.5">
      <c r="A50" s="1"/>
      <c r="B50" s="2" t="s">
        <v>13</v>
      </c>
      <c r="C50" s="6">
        <v>521461</v>
      </c>
      <c r="D50" s="7">
        <v>297772</v>
      </c>
      <c r="E50" s="7">
        <v>72469</v>
      </c>
      <c r="F50" s="8">
        <v>44074</v>
      </c>
      <c r="G50" s="8">
        <v>191836</v>
      </c>
      <c r="H50" s="8">
        <v>338068</v>
      </c>
      <c r="I50" s="8">
        <v>185377</v>
      </c>
    </row>
    <row r="51" spans="1:9" ht="13.5">
      <c r="A51" s="1"/>
      <c r="B51" s="2" t="s">
        <v>14</v>
      </c>
      <c r="C51" s="6">
        <v>22147321</v>
      </c>
      <c r="D51" s="7">
        <v>22036743</v>
      </c>
      <c r="E51" s="7">
        <v>16513958</v>
      </c>
      <c r="F51" s="8">
        <v>14210888</v>
      </c>
      <c r="G51" s="8">
        <v>18312816</v>
      </c>
      <c r="H51" s="8">
        <v>14646755</v>
      </c>
      <c r="I51" s="8">
        <v>15044301</v>
      </c>
    </row>
    <row r="52" spans="1:9" ht="13.5">
      <c r="A52" s="1"/>
      <c r="B52" s="2" t="s">
        <v>15</v>
      </c>
      <c r="C52" s="6">
        <v>81025</v>
      </c>
      <c r="D52" s="7">
        <v>223451</v>
      </c>
      <c r="E52" s="7">
        <v>618103</v>
      </c>
      <c r="F52" s="8">
        <v>382707</v>
      </c>
      <c r="G52" s="8">
        <v>162700</v>
      </c>
      <c r="H52" s="8">
        <v>137131</v>
      </c>
      <c r="I52" s="8">
        <v>136068</v>
      </c>
    </row>
    <row r="53" spans="1:9" ht="13.5">
      <c r="A53" s="1"/>
      <c r="B53" s="2" t="s">
        <v>16</v>
      </c>
      <c r="C53" s="6">
        <v>25392</v>
      </c>
      <c r="D53" s="7">
        <v>66643</v>
      </c>
      <c r="E53" s="7">
        <v>144504</v>
      </c>
      <c r="F53" s="8">
        <v>55275</v>
      </c>
      <c r="G53" s="8">
        <v>37542</v>
      </c>
      <c r="H53" s="8">
        <v>304981</v>
      </c>
      <c r="I53" s="8">
        <v>76991</v>
      </c>
    </row>
    <row r="54" spans="1:9" ht="13.5">
      <c r="A54" s="1"/>
      <c r="B54" s="2" t="s">
        <v>17</v>
      </c>
      <c r="C54" s="6">
        <v>377</v>
      </c>
      <c r="D54" s="7">
        <v>0</v>
      </c>
      <c r="E54" s="7">
        <v>402</v>
      </c>
      <c r="F54" s="8">
        <v>1113</v>
      </c>
      <c r="G54" s="8">
        <v>0</v>
      </c>
      <c r="H54" s="8">
        <v>0</v>
      </c>
      <c r="I54" s="8">
        <v>0</v>
      </c>
    </row>
    <row r="55" spans="1:9" ht="13.5">
      <c r="A55" s="1"/>
      <c r="B55" s="2" t="s">
        <v>18</v>
      </c>
      <c r="C55" s="6">
        <f>C36+C8+C22</f>
        <v>83651</v>
      </c>
      <c r="D55" s="7">
        <f>D36+D22+D8</f>
        <v>5775928</v>
      </c>
      <c r="E55" s="7">
        <f>E8+E21+E35</f>
        <v>906750</v>
      </c>
      <c r="F55" s="8">
        <v>2417561</v>
      </c>
      <c r="G55" s="8">
        <v>561619</v>
      </c>
      <c r="H55" s="8">
        <v>148000</v>
      </c>
      <c r="I55" s="8">
        <v>21562</v>
      </c>
    </row>
    <row r="56" spans="1:9" ht="13.5">
      <c r="A56" s="1"/>
      <c r="B56" s="2" t="s">
        <v>19</v>
      </c>
      <c r="C56" s="6">
        <v>521461</v>
      </c>
      <c r="D56" s="7">
        <v>297772</v>
      </c>
      <c r="E56" s="7">
        <f>E50</f>
        <v>72469</v>
      </c>
      <c r="F56" s="8">
        <v>24216</v>
      </c>
      <c r="G56" s="8">
        <v>133313</v>
      </c>
      <c r="H56" s="8">
        <v>234454</v>
      </c>
      <c r="I56" s="8">
        <v>177305</v>
      </c>
    </row>
    <row r="57" spans="1:9" ht="13.5">
      <c r="A57" s="1"/>
      <c r="B57" s="2" t="s">
        <v>20</v>
      </c>
      <c r="C57" s="6">
        <v>10174794</v>
      </c>
      <c r="D57" s="7">
        <v>4892927</v>
      </c>
      <c r="E57" s="7">
        <v>4894180</v>
      </c>
      <c r="F57" s="8">
        <v>2384439</v>
      </c>
      <c r="G57" s="8">
        <v>2656681</v>
      </c>
      <c r="H57" s="8">
        <v>1873454</v>
      </c>
      <c r="I57" s="8">
        <v>1571886</v>
      </c>
    </row>
    <row r="58" spans="1:9" ht="13.5">
      <c r="A58" s="1"/>
      <c r="B58" s="2" t="s">
        <v>21</v>
      </c>
      <c r="C58" s="6">
        <v>472003</v>
      </c>
      <c r="D58" s="7">
        <v>414766</v>
      </c>
      <c r="E58" s="7">
        <v>933722</v>
      </c>
      <c r="F58" s="8">
        <v>1924522</v>
      </c>
      <c r="G58" s="8">
        <v>2742529</v>
      </c>
      <c r="H58" s="8">
        <v>1406190</v>
      </c>
      <c r="I58" s="8">
        <v>1691345</v>
      </c>
    </row>
    <row r="59" spans="1:9" ht="13.5">
      <c r="A59" s="1"/>
      <c r="B59" s="2"/>
      <c r="C59" s="6"/>
      <c r="D59" s="7"/>
      <c r="E59" s="7"/>
      <c r="F59" s="8"/>
      <c r="G59" s="8"/>
      <c r="H59" s="8"/>
      <c r="I59" s="8"/>
    </row>
    <row r="60" spans="1:9" ht="13.5">
      <c r="A60" s="1" t="s">
        <v>25</v>
      </c>
      <c r="B60" s="2"/>
      <c r="C60" s="6"/>
      <c r="D60" s="7"/>
      <c r="E60" s="7"/>
      <c r="F60" s="8"/>
      <c r="G60" s="8"/>
      <c r="H60" s="8"/>
      <c r="I60" s="8"/>
    </row>
    <row r="61" spans="1:9" ht="12.75">
      <c r="A61" s="1"/>
      <c r="B61" s="2" t="s">
        <v>9</v>
      </c>
      <c r="C61" s="8">
        <f aca="true" t="shared" si="0" ref="C61:I61">C4+C18+C32+C46-C64-C65</f>
        <v>122443279</v>
      </c>
      <c r="D61" s="8">
        <f t="shared" si="0"/>
        <v>77424797</v>
      </c>
      <c r="E61" s="8">
        <f t="shared" si="0"/>
        <v>71582407</v>
      </c>
      <c r="F61" s="8">
        <f t="shared" si="0"/>
        <v>64527850</v>
      </c>
      <c r="G61" s="8">
        <f t="shared" si="0"/>
        <v>68688515</v>
      </c>
      <c r="H61" s="8">
        <f t="shared" si="0"/>
        <v>51123781</v>
      </c>
      <c r="I61" s="8">
        <f t="shared" si="0"/>
        <v>36959286</v>
      </c>
    </row>
    <row r="62" spans="1:9" ht="12.75">
      <c r="A62" s="1"/>
      <c r="B62" s="2" t="s">
        <v>10</v>
      </c>
      <c r="C62" s="8">
        <f aca="true" t="shared" si="1" ref="C62:I65">C5+C19+C33+C47</f>
        <v>97369395</v>
      </c>
      <c r="D62" s="8">
        <f t="shared" si="1"/>
        <v>56712385</v>
      </c>
      <c r="E62" s="8">
        <f t="shared" si="1"/>
        <v>55342403</v>
      </c>
      <c r="F62" s="8">
        <f t="shared" si="1"/>
        <v>48810397</v>
      </c>
      <c r="G62" s="8">
        <f t="shared" si="1"/>
        <v>54179614</v>
      </c>
      <c r="H62" s="8">
        <f t="shared" si="1"/>
        <v>38335288</v>
      </c>
      <c r="I62" s="8">
        <f t="shared" si="1"/>
        <v>24985107</v>
      </c>
    </row>
    <row r="63" spans="1:9" ht="12.75">
      <c r="A63" s="11"/>
      <c r="B63" s="2" t="s">
        <v>11</v>
      </c>
      <c r="C63" s="8">
        <f t="shared" si="1"/>
        <v>13082277</v>
      </c>
      <c r="D63" s="8">
        <f t="shared" si="1"/>
        <v>8341251</v>
      </c>
      <c r="E63" s="8">
        <f t="shared" si="1"/>
        <v>7731566</v>
      </c>
      <c r="F63" s="8">
        <f t="shared" si="1"/>
        <v>7038740</v>
      </c>
      <c r="G63" s="8">
        <f t="shared" si="1"/>
        <v>6652438</v>
      </c>
      <c r="H63" s="8">
        <f t="shared" si="1"/>
        <v>6888133</v>
      </c>
      <c r="I63" s="8">
        <f t="shared" si="1"/>
        <v>6480368</v>
      </c>
    </row>
    <row r="64" spans="1:9" ht="12.75">
      <c r="A64" s="1"/>
      <c r="B64" s="2" t="s">
        <v>12</v>
      </c>
      <c r="C64" s="8">
        <f t="shared" si="1"/>
        <v>3513953</v>
      </c>
      <c r="D64" s="8">
        <f t="shared" si="1"/>
        <v>1913599</v>
      </c>
      <c r="E64" s="8">
        <f t="shared" si="1"/>
        <v>2086679</v>
      </c>
      <c r="F64" s="8">
        <f t="shared" si="1"/>
        <v>753129</v>
      </c>
      <c r="G64" s="8">
        <f t="shared" si="1"/>
        <v>4297872</v>
      </c>
      <c r="H64" s="8">
        <f t="shared" si="1"/>
        <v>730180</v>
      </c>
      <c r="I64" s="8">
        <f t="shared" si="1"/>
        <v>202974</v>
      </c>
    </row>
    <row r="65" spans="1:9" ht="12.75">
      <c r="A65" s="1"/>
      <c r="B65" s="2" t="s">
        <v>13</v>
      </c>
      <c r="C65" s="8">
        <f t="shared" si="1"/>
        <v>605112</v>
      </c>
      <c r="D65" s="8">
        <f t="shared" si="1"/>
        <v>6073700</v>
      </c>
      <c r="E65" s="8">
        <f t="shared" si="1"/>
        <v>2302087</v>
      </c>
      <c r="F65" s="8">
        <f t="shared" si="1"/>
        <v>2992354</v>
      </c>
      <c r="G65" s="8">
        <f t="shared" si="1"/>
        <v>758722</v>
      </c>
      <c r="H65" s="8">
        <f t="shared" si="1"/>
        <v>536366</v>
      </c>
      <c r="I65" s="8">
        <f t="shared" si="1"/>
        <v>324233</v>
      </c>
    </row>
    <row r="66" spans="1:9" ht="12.75">
      <c r="A66" s="1"/>
      <c r="B66" s="2" t="s">
        <v>14</v>
      </c>
      <c r="C66" s="8">
        <f aca="true" t="shared" si="2" ref="C66:I66">C9+C23+C37+C51-C64-C65</f>
        <v>93815085</v>
      </c>
      <c r="D66" s="8">
        <f t="shared" si="2"/>
        <v>66568314</v>
      </c>
      <c r="E66" s="8">
        <f t="shared" si="2"/>
        <v>58484238</v>
      </c>
      <c r="F66" s="8">
        <f t="shared" si="2"/>
        <v>62840987</v>
      </c>
      <c r="G66" s="8">
        <f t="shared" si="2"/>
        <v>63167995</v>
      </c>
      <c r="H66" s="8">
        <f t="shared" si="2"/>
        <v>49457026</v>
      </c>
      <c r="I66" s="8">
        <f t="shared" si="2"/>
        <v>36926416</v>
      </c>
    </row>
    <row r="67" spans="1:9" ht="12.75">
      <c r="A67" s="1"/>
      <c r="B67" s="2" t="s">
        <v>15</v>
      </c>
      <c r="C67" s="8">
        <f aca="true" t="shared" si="3" ref="C67:I73">C10+C24+C38+C52</f>
        <v>541650</v>
      </c>
      <c r="D67" s="8">
        <f t="shared" si="3"/>
        <v>689148</v>
      </c>
      <c r="E67" s="8">
        <f t="shared" si="3"/>
        <v>983838</v>
      </c>
      <c r="F67" s="8">
        <f t="shared" si="3"/>
        <v>687229</v>
      </c>
      <c r="G67" s="8">
        <f t="shared" si="3"/>
        <v>379585</v>
      </c>
      <c r="H67" s="8">
        <f t="shared" si="3"/>
        <v>385294</v>
      </c>
      <c r="I67" s="8">
        <f t="shared" si="3"/>
        <v>472655</v>
      </c>
    </row>
    <row r="68" spans="1:9" ht="12.75">
      <c r="A68" s="1"/>
      <c r="B68" s="2" t="s">
        <v>16</v>
      </c>
      <c r="C68" s="8">
        <f t="shared" si="3"/>
        <v>110461</v>
      </c>
      <c r="D68" s="8">
        <f t="shared" si="3"/>
        <v>609444</v>
      </c>
      <c r="E68" s="8">
        <f t="shared" si="3"/>
        <v>201691</v>
      </c>
      <c r="F68" s="8">
        <f t="shared" si="3"/>
        <v>2173238</v>
      </c>
      <c r="G68" s="8">
        <f t="shared" si="3"/>
        <v>523378</v>
      </c>
      <c r="H68" s="8">
        <f t="shared" si="3"/>
        <v>1903464</v>
      </c>
      <c r="I68" s="8">
        <f t="shared" si="3"/>
        <v>1330991</v>
      </c>
    </row>
    <row r="69" spans="1:9" ht="12.75">
      <c r="A69" s="1"/>
      <c r="B69" s="2" t="s">
        <v>17</v>
      </c>
      <c r="C69" s="8">
        <f t="shared" si="3"/>
        <v>59211</v>
      </c>
      <c r="D69" s="8">
        <f t="shared" si="3"/>
        <v>818098</v>
      </c>
      <c r="E69" s="8">
        <f t="shared" si="3"/>
        <v>402</v>
      </c>
      <c r="F69" s="8">
        <f t="shared" si="3"/>
        <v>1113</v>
      </c>
      <c r="G69" s="8">
        <f t="shared" si="3"/>
        <v>0</v>
      </c>
      <c r="H69" s="8">
        <f t="shared" si="3"/>
        <v>0</v>
      </c>
      <c r="I69" s="8">
        <f t="shared" si="3"/>
        <v>0</v>
      </c>
    </row>
    <row r="70" spans="1:9" ht="12.75">
      <c r="A70" s="1"/>
      <c r="B70" s="2" t="s">
        <v>18</v>
      </c>
      <c r="C70" s="8">
        <f t="shared" si="3"/>
        <v>91817</v>
      </c>
      <c r="D70" s="8">
        <f t="shared" si="3"/>
        <v>5922683</v>
      </c>
      <c r="E70" s="8">
        <f t="shared" si="3"/>
        <v>914750</v>
      </c>
      <c r="F70" s="8">
        <f t="shared" si="3"/>
        <v>2417561</v>
      </c>
      <c r="G70" s="8">
        <f t="shared" si="3"/>
        <v>581619</v>
      </c>
      <c r="H70" s="8">
        <f t="shared" si="3"/>
        <v>158000</v>
      </c>
      <c r="I70" s="8">
        <f t="shared" si="3"/>
        <v>21562</v>
      </c>
    </row>
    <row r="71" spans="1:9" ht="12.75">
      <c r="A71" s="1"/>
      <c r="B71" s="2" t="s">
        <v>19</v>
      </c>
      <c r="C71" s="8">
        <f t="shared" si="3"/>
        <v>3984680</v>
      </c>
      <c r="D71" s="8">
        <f t="shared" si="3"/>
        <v>2132612</v>
      </c>
      <c r="E71" s="8">
        <f t="shared" si="3"/>
        <v>2151148</v>
      </c>
      <c r="F71" s="8">
        <f t="shared" si="3"/>
        <v>836817</v>
      </c>
      <c r="G71" s="8">
        <f t="shared" si="3"/>
        <v>4550900</v>
      </c>
      <c r="H71" s="8">
        <f t="shared" si="3"/>
        <v>982244</v>
      </c>
      <c r="I71" s="8">
        <f t="shared" si="3"/>
        <v>450549</v>
      </c>
    </row>
    <row r="72" spans="1:9" ht="12.75">
      <c r="A72" s="1"/>
      <c r="B72" s="2" t="s">
        <v>20</v>
      </c>
      <c r="C72" s="8">
        <f t="shared" si="3"/>
        <v>32075073</v>
      </c>
      <c r="D72" s="8">
        <f t="shared" si="3"/>
        <v>19901581</v>
      </c>
      <c r="E72" s="8">
        <f t="shared" si="3"/>
        <v>18833954</v>
      </c>
      <c r="F72" s="8">
        <f t="shared" si="3"/>
        <v>4408536</v>
      </c>
      <c r="G72" s="8">
        <f t="shared" si="3"/>
        <v>5608546</v>
      </c>
      <c r="H72" s="8">
        <f t="shared" si="3"/>
        <v>5125686</v>
      </c>
      <c r="I72" s="8">
        <f t="shared" si="3"/>
        <v>3768637</v>
      </c>
    </row>
    <row r="73" spans="1:9" ht="12.75">
      <c r="A73" s="1"/>
      <c r="B73" s="2" t="s">
        <v>21</v>
      </c>
      <c r="C73" s="8">
        <f t="shared" si="3"/>
        <v>2500039</v>
      </c>
      <c r="D73" s="8">
        <f t="shared" si="3"/>
        <v>7392165</v>
      </c>
      <c r="E73" s="8">
        <f t="shared" si="3"/>
        <v>3286504</v>
      </c>
      <c r="F73" s="8">
        <f t="shared" si="3"/>
        <v>17267216</v>
      </c>
      <c r="G73" s="8">
        <f t="shared" si="3"/>
        <v>7907029</v>
      </c>
      <c r="H73" s="8">
        <f t="shared" si="3"/>
        <v>3159998</v>
      </c>
      <c r="I73" s="8">
        <f t="shared" si="3"/>
        <v>3435532</v>
      </c>
    </row>
    <row r="74" spans="1:9" ht="13.5">
      <c r="A74" s="1" t="s">
        <v>26</v>
      </c>
      <c r="B74" s="2"/>
      <c r="C74" s="6"/>
      <c r="D74" s="7"/>
      <c r="E74" s="7"/>
      <c r="F74" s="8"/>
      <c r="G74" s="8"/>
      <c r="H74" s="8"/>
      <c r="I74" s="8"/>
    </row>
    <row r="75" spans="2:9" ht="13.5">
      <c r="B75" s="2"/>
      <c r="C75" s="6"/>
      <c r="D75" s="7"/>
      <c r="E75" s="7"/>
      <c r="F75" s="8"/>
      <c r="G75" s="8"/>
      <c r="H75" s="8"/>
      <c r="I75" s="8"/>
    </row>
  </sheetData>
  <printOptions/>
  <pageMargins left="0.25" right="0.25" top="0.5" bottom="0.5" header="0.5" footer="0.5"/>
  <pageSetup horizontalDpi="600" verticalDpi="600" orientation="portrait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A1" sqref="A1:K44"/>
    </sheetView>
  </sheetViews>
  <sheetFormatPr defaultColWidth="9.140625" defaultRowHeight="12.75"/>
  <cols>
    <col min="5" max="5" width="10.8515625" style="12" bestFit="1" customWidth="1"/>
    <col min="11" max="11" width="11.8515625" style="12" bestFit="1" customWidth="1"/>
  </cols>
  <sheetData>
    <row r="1" ht="12.75">
      <c r="C1" s="3"/>
    </row>
    <row r="2" spans="5:11" ht="12.75">
      <c r="E2" s="13"/>
      <c r="K2" s="13"/>
    </row>
    <row r="3" spans="1:8" ht="12.75">
      <c r="A3" s="1"/>
      <c r="B3" s="2"/>
      <c r="G3" s="1"/>
      <c r="H3" s="2"/>
    </row>
    <row r="4" spans="1:8" ht="12.75">
      <c r="A4" s="1"/>
      <c r="B4" s="2"/>
      <c r="G4" s="1"/>
      <c r="H4" s="2"/>
    </row>
    <row r="5" spans="1:8" ht="12.75">
      <c r="A5" s="1"/>
      <c r="B5" s="2"/>
      <c r="G5" s="1"/>
      <c r="H5" s="2"/>
    </row>
    <row r="6" spans="1:8" ht="12.75">
      <c r="A6" s="1"/>
      <c r="B6" s="2"/>
      <c r="G6" s="1"/>
      <c r="H6" s="2"/>
    </row>
    <row r="7" spans="1:8" ht="12.75">
      <c r="A7" s="9"/>
      <c r="B7" s="2"/>
      <c r="G7" s="1"/>
      <c r="H7" s="2"/>
    </row>
    <row r="8" spans="1:8" ht="12.75">
      <c r="A8" s="1"/>
      <c r="B8" s="2"/>
      <c r="G8" s="1"/>
      <c r="H8" s="2"/>
    </row>
    <row r="9" spans="1:8" ht="12.75">
      <c r="A9" s="1"/>
      <c r="B9" s="2"/>
      <c r="G9" s="1"/>
      <c r="H9" s="2"/>
    </row>
    <row r="10" spans="1:8" ht="12.75">
      <c r="A10" s="1"/>
      <c r="B10" s="2"/>
      <c r="G10" s="1"/>
      <c r="H10" s="2"/>
    </row>
    <row r="11" spans="1:8" ht="12.75">
      <c r="A11" s="1"/>
      <c r="B11" s="2"/>
      <c r="G11" s="1"/>
      <c r="H11" s="2"/>
    </row>
    <row r="12" spans="1:8" ht="12.75">
      <c r="A12" s="1"/>
      <c r="B12" s="2"/>
      <c r="G12" s="1"/>
      <c r="H12" s="2"/>
    </row>
    <row r="13" spans="1:8" ht="12.75">
      <c r="A13" s="1"/>
      <c r="B13" s="2"/>
      <c r="G13" s="1"/>
      <c r="H13" s="2"/>
    </row>
    <row r="14" spans="1:8" ht="12.75">
      <c r="A14" s="9"/>
      <c r="B14" s="2"/>
      <c r="G14" s="1"/>
      <c r="H14" s="2"/>
    </row>
    <row r="15" spans="1:8" ht="12.75">
      <c r="A15" s="1"/>
      <c r="B15" s="2"/>
      <c r="G15" s="1"/>
      <c r="H15" s="2"/>
    </row>
    <row r="16" spans="1:8" ht="12.75">
      <c r="A16" s="1"/>
      <c r="B16" s="2"/>
      <c r="G16" s="1"/>
      <c r="H16" s="2"/>
    </row>
    <row r="17" spans="1:8" ht="12.75">
      <c r="A17" s="1"/>
      <c r="B17" s="2"/>
      <c r="G17" s="1"/>
      <c r="H17" s="2"/>
    </row>
    <row r="18" spans="1:8" ht="12.75">
      <c r="A18" s="1"/>
      <c r="B18" s="2"/>
      <c r="G18" s="1"/>
      <c r="H18" s="2"/>
    </row>
    <row r="19" spans="1:8" ht="12.75">
      <c r="A19" s="1"/>
      <c r="B19" s="2"/>
      <c r="G19" s="1"/>
      <c r="H19" s="2"/>
    </row>
    <row r="20" spans="1:8" ht="12.75">
      <c r="A20" s="1"/>
      <c r="B20" s="2"/>
      <c r="G20" s="1"/>
      <c r="H20" s="2"/>
    </row>
    <row r="21" spans="1:8" ht="12.75">
      <c r="A21" s="1"/>
      <c r="B21" s="2"/>
      <c r="G21" s="1"/>
      <c r="H21" s="2"/>
    </row>
    <row r="22" spans="1:8" ht="12.75">
      <c r="A22" s="1"/>
      <c r="B22" s="2"/>
      <c r="G22" s="1"/>
      <c r="H22" s="2"/>
    </row>
    <row r="23" spans="1:8" ht="12.75">
      <c r="A23" s="1"/>
      <c r="B23" s="2"/>
      <c r="G23" s="1"/>
      <c r="H23" s="2"/>
    </row>
    <row r="24" spans="1:8" ht="12.75">
      <c r="A24" s="1"/>
      <c r="B24" s="2"/>
      <c r="G24" s="1"/>
      <c r="H24" s="2"/>
    </row>
    <row r="25" spans="1:8" ht="12.75">
      <c r="A25" s="1"/>
      <c r="B25" s="2"/>
      <c r="G25" s="1"/>
      <c r="H25" s="2"/>
    </row>
    <row r="26" spans="1:8" ht="12.75">
      <c r="A26" s="1"/>
      <c r="B26" s="2"/>
      <c r="G26" s="1"/>
      <c r="H26" s="2"/>
    </row>
    <row r="27" spans="1:8" ht="12.75">
      <c r="A27" s="1"/>
      <c r="B27" s="2"/>
      <c r="G27" s="1"/>
      <c r="H27" s="2"/>
    </row>
    <row r="28" spans="1:8" ht="12.75">
      <c r="A28" s="1"/>
      <c r="B28" s="2"/>
      <c r="G28" s="1"/>
      <c r="H28" s="2"/>
    </row>
    <row r="29" spans="1:8" ht="12.75">
      <c r="A29" s="1"/>
      <c r="B29" s="2"/>
      <c r="G29" s="1"/>
      <c r="H29" s="2"/>
    </row>
    <row r="30" spans="1:8" ht="12.75">
      <c r="A30" s="1"/>
      <c r="B30" s="2"/>
      <c r="G30" s="1"/>
      <c r="H30" s="2"/>
    </row>
    <row r="31" spans="1:8" ht="12.75">
      <c r="A31" s="1"/>
      <c r="B31" s="2"/>
      <c r="G31" s="1"/>
      <c r="H31" s="2"/>
    </row>
    <row r="32" spans="1:8" ht="12.75">
      <c r="A32" s="1"/>
      <c r="B32" s="2"/>
      <c r="G32" s="1"/>
      <c r="H32" s="2"/>
    </row>
    <row r="33" spans="1:8" ht="12.75">
      <c r="A33" s="1"/>
      <c r="B33" s="2"/>
      <c r="G33" s="1"/>
      <c r="H33" s="2"/>
    </row>
    <row r="34" spans="1:8" ht="12.75">
      <c r="A34" s="1"/>
      <c r="B34" s="2"/>
      <c r="G34" s="1"/>
      <c r="H34" s="2"/>
    </row>
    <row r="35" spans="1:8" ht="12.75">
      <c r="A35" s="1"/>
      <c r="B35" s="2"/>
      <c r="G35" s="1"/>
      <c r="H35" s="2"/>
    </row>
    <row r="36" spans="1:8" ht="12.75">
      <c r="A36" s="1"/>
      <c r="B36" s="2"/>
      <c r="G36" s="1"/>
      <c r="H36" s="2"/>
    </row>
    <row r="37" spans="1:8" ht="12.75">
      <c r="A37" s="1"/>
      <c r="B37" s="2"/>
      <c r="G37" s="1"/>
      <c r="H37" s="2"/>
    </row>
    <row r="38" spans="1:8" ht="12.75">
      <c r="A38" s="1"/>
      <c r="B38" s="2"/>
      <c r="G38" s="1"/>
      <c r="H38" s="2"/>
    </row>
    <row r="39" spans="1:8" ht="12.75">
      <c r="A39" s="1"/>
      <c r="B39" s="2"/>
      <c r="G39" s="1"/>
      <c r="H39" s="2"/>
    </row>
    <row r="40" spans="1:8" ht="12.75">
      <c r="A40" s="1"/>
      <c r="B40" s="2"/>
      <c r="G40" s="1"/>
      <c r="H40" s="2"/>
    </row>
    <row r="41" spans="1:8" ht="12.75">
      <c r="A41" s="1"/>
      <c r="B41" s="2"/>
      <c r="G41" s="1"/>
      <c r="H41" s="2"/>
    </row>
    <row r="42" spans="1:8" ht="12.75">
      <c r="A42" s="1"/>
      <c r="B42" s="2"/>
      <c r="G42" s="1"/>
      <c r="H42" s="2"/>
    </row>
    <row r="43" spans="1:8" ht="12.75">
      <c r="A43" s="1"/>
      <c r="B43" s="2"/>
      <c r="G43" s="1"/>
      <c r="H43" s="2"/>
    </row>
    <row r="44" spans="1:8" ht="12.75">
      <c r="A44" s="1"/>
      <c r="B44" s="2"/>
      <c r="G44" s="1"/>
      <c r="H44" s="2"/>
    </row>
  </sheetData>
  <printOptions/>
  <pageMargins left="0.25" right="0.25" top="1" bottom="0.5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dsdd</cp:lastModifiedBy>
  <cp:lastPrinted>2004-03-23T16:19:13Z</cp:lastPrinted>
  <dcterms:created xsi:type="dcterms:W3CDTF">2004-03-03T17:09:41Z</dcterms:created>
  <dcterms:modified xsi:type="dcterms:W3CDTF">2004-03-23T16:21:50Z</dcterms:modified>
  <cp:category/>
  <cp:version/>
  <cp:contentType/>
  <cp:contentStatus/>
</cp:coreProperties>
</file>