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68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<sst xmlns="http://schemas.openxmlformats.org/spreadsheetml/2006/main" count="71" uniqueCount="30">
  <si>
    <t>2003-2004</t>
  </si>
  <si>
    <t>2001-2002</t>
  </si>
  <si>
    <t>1999-2000</t>
  </si>
  <si>
    <t>1997-98</t>
  </si>
  <si>
    <t>1995-96</t>
  </si>
  <si>
    <t>Democratic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</si>
  <si>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</si>
  <si>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</si>
  <si>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</si>
  <si>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</si>
  <si>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</si>
  <si>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</si>
  <si>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</si>
  <si>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</si>
  <si>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</si>
  <si>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>Cash on Hand</t>
  </si>
  <si>
    <t>Debts Owed By</t>
  </si>
  <si>
    <t>Democratic Senatorial Campaign Committee</t>
  </si>
  <si>
    <t>Democratic Congressional Campaign Committee</t>
  </si>
  <si>
    <t>State/Local</t>
  </si>
  <si>
    <t xml:space="preserve">   Transfers from National</t>
  </si>
  <si>
    <t>Total Democratic</t>
  </si>
  <si>
    <t>Receipts*</t>
  </si>
  <si>
    <t>Disbursements*</t>
  </si>
  <si>
    <t>Note: This table includes only federal activity</t>
  </si>
  <si>
    <t xml:space="preserve">   *Grand totals do not include transfers from other party committees</t>
  </si>
  <si>
    <t>2005-2006</t>
  </si>
  <si>
    <t>2007-2008</t>
  </si>
  <si>
    <t>Table 2</t>
  </si>
  <si>
    <t>Political Party Financial Activity - January 1 of the Nonelection Year Through March 31 of the Election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</si>
</sst>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5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.00390625" style="0" customWidth="1"/>
    <col min="2" max="2" width="25.7109375" style="0" customWidth="1"/>
    <col min="3" max="3" width="12.8515625" style="2" customWidth="1"/>
    <col min="4" max="4" width="13.7109375" style="0" customWidth="1"/>
    <col min="5" max="5" width="13.57421875" style="0" customWidth="1"/>
    <col min="6" max="6" width="13.28125" style="0" customWidth="1"/>
    <col min="7" max="7" width="12.28125" style="0" customWidth="1"/>
    <col min="8" max="11" width="11.7109375" style="0" bestFit="1" customWidth="1"/>
  </cols>
  <sheetData>
    <row r="1" spans="1:10" ht="1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0"/>
    </row>
    <row r="3" spans="1:8" ht="12.75">
      <c r="A3" s="1"/>
      <c r="G3" s="2"/>
      <c r="H3" s="3"/>
    </row>
    <row r="4" spans="1:11" ht="12.75">
      <c r="A4" s="4"/>
      <c r="B4" s="5"/>
      <c r="C4" s="7" t="s">
        <v>27</v>
      </c>
      <c r="D4" s="6" t="s">
        <v>26</v>
      </c>
      <c r="E4" s="6" t="s">
        <v>0</v>
      </c>
      <c r="F4" s="6" t="s">
        <v>1</v>
      </c>
      <c r="G4" s="7" t="s">
        <v>2</v>
      </c>
      <c r="H4" s="8" t="s">
        <v>3</v>
      </c>
      <c r="I4" s="6" t="s">
        <v>4</v>
      </c>
      <c r="J4" s="5"/>
      <c r="K4" s="5"/>
    </row>
    <row r="5" spans="1:8" ht="15">
      <c r="A5" s="11" t="s">
        <v>5</v>
      </c>
      <c r="G5" s="2"/>
      <c r="H5" s="3"/>
    </row>
    <row r="6" spans="2:11" ht="12.75">
      <c r="B6" s="9" t="s">
        <v>6</v>
      </c>
      <c r="C6" s="2">
        <v>72828785</v>
      </c>
      <c r="D6" s="2">
        <f>67349967+6805005</f>
        <v>74154972</v>
      </c>
      <c r="E6" s="2">
        <v>72276386</v>
      </c>
      <c r="F6" s="2">
        <v>37428514</v>
      </c>
      <c r="G6" s="2">
        <v>37510037</v>
      </c>
      <c r="H6" s="3">
        <v>38245164</v>
      </c>
      <c r="I6" s="3">
        <v>47696088</v>
      </c>
      <c r="J6" s="3"/>
      <c r="K6" s="3"/>
    </row>
    <row r="7" spans="2:11" ht="12.75">
      <c r="B7" s="9" t="s">
        <v>7</v>
      </c>
      <c r="C7" s="2">
        <v>65468935</v>
      </c>
      <c r="D7" s="2">
        <f>60601620+6453703</f>
        <v>67055323</v>
      </c>
      <c r="E7" s="2">
        <v>69145333</v>
      </c>
      <c r="F7" s="2">
        <v>32469505</v>
      </c>
      <c r="G7" s="2">
        <v>34387428</v>
      </c>
      <c r="H7" s="3">
        <v>30879746</v>
      </c>
      <c r="I7" s="3">
        <v>40893873</v>
      </c>
      <c r="J7" s="3"/>
      <c r="K7" s="3"/>
    </row>
    <row r="8" spans="2:11" ht="12.75">
      <c r="B8" s="9" t="s">
        <v>8</v>
      </c>
      <c r="C8" s="2">
        <v>2041441</v>
      </c>
      <c r="D8" s="2">
        <f>1921205+311700</f>
        <v>2232905</v>
      </c>
      <c r="E8" s="2">
        <v>2177310</v>
      </c>
      <c r="F8" s="2">
        <v>731150</v>
      </c>
      <c r="G8" s="2">
        <v>1184408</v>
      </c>
      <c r="H8" s="3">
        <v>1095520</v>
      </c>
      <c r="I8" s="3">
        <v>1013930</v>
      </c>
      <c r="J8" s="3"/>
      <c r="K8" s="3"/>
    </row>
    <row r="9" spans="2:11" ht="12.75">
      <c r="B9" s="9" t="s">
        <v>9</v>
      </c>
      <c r="C9" s="2">
        <v>2300</v>
      </c>
      <c r="D9" s="2">
        <v>350000</v>
      </c>
      <c r="E9" s="2">
        <v>0</v>
      </c>
      <c r="F9" s="2">
        <v>0</v>
      </c>
      <c r="G9" s="2">
        <v>0</v>
      </c>
      <c r="H9" s="3">
        <v>0</v>
      </c>
      <c r="I9" s="3">
        <v>0</v>
      </c>
      <c r="J9" s="3"/>
      <c r="K9" s="3"/>
    </row>
    <row r="10" spans="2:11" ht="12.75">
      <c r="B10" s="9" t="s">
        <v>10</v>
      </c>
      <c r="C10" s="2">
        <f>250+585</f>
        <v>835</v>
      </c>
      <c r="D10" s="2">
        <v>9231</v>
      </c>
      <c r="E10" s="2">
        <v>5350</v>
      </c>
      <c r="F10" s="2">
        <v>2452465</v>
      </c>
      <c r="G10" s="2">
        <v>1158900</v>
      </c>
      <c r="H10" s="3">
        <v>1956340</v>
      </c>
      <c r="I10" s="3">
        <v>823307</v>
      </c>
      <c r="J10" s="3"/>
      <c r="K10" s="3"/>
    </row>
    <row r="11" spans="2:11" ht="12.75">
      <c r="B11" s="9" t="s">
        <v>11</v>
      </c>
      <c r="C11" s="2">
        <v>71227337</v>
      </c>
      <c r="D11" s="2">
        <f>64471193+5712812</f>
        <v>70184005</v>
      </c>
      <c r="E11" s="2">
        <v>46294671</v>
      </c>
      <c r="F11" s="2">
        <v>34670243</v>
      </c>
      <c r="G11" s="2">
        <v>33058573</v>
      </c>
      <c r="H11" s="3">
        <v>40571259</v>
      </c>
      <c r="I11" s="3">
        <v>45483535</v>
      </c>
      <c r="J11" s="3"/>
      <c r="K11" s="3"/>
    </row>
    <row r="12" spans="2:11" ht="12.75">
      <c r="B12" s="9" t="s">
        <v>12</v>
      </c>
      <c r="C12" s="2">
        <v>22650</v>
      </c>
      <c r="D12" s="2">
        <v>5000</v>
      </c>
      <c r="E12" s="2">
        <v>6000</v>
      </c>
      <c r="F12" s="2">
        <v>0</v>
      </c>
      <c r="G12" s="2">
        <v>1017</v>
      </c>
      <c r="H12" s="3">
        <v>6894</v>
      </c>
      <c r="I12" s="3">
        <v>16378</v>
      </c>
      <c r="J12" s="3"/>
      <c r="K12" s="3"/>
    </row>
    <row r="13" spans="2:11" ht="12.75">
      <c r="B13" s="9" t="s">
        <v>13</v>
      </c>
      <c r="C13" s="2">
        <v>0</v>
      </c>
      <c r="D13" s="2">
        <v>361557</v>
      </c>
      <c r="E13" s="2">
        <v>0</v>
      </c>
      <c r="F13" s="2">
        <v>346216</v>
      </c>
      <c r="G13" s="2">
        <v>16095</v>
      </c>
      <c r="H13" s="3">
        <v>2639019</v>
      </c>
      <c r="I13" s="3">
        <v>29978</v>
      </c>
      <c r="J13" s="3"/>
      <c r="K13" s="3"/>
    </row>
    <row r="14" spans="2:11" ht="12.75">
      <c r="B14" s="9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v>0</v>
      </c>
      <c r="I14" s="3">
        <v>0</v>
      </c>
      <c r="J14" s="3"/>
      <c r="K14" s="3"/>
    </row>
    <row r="15" spans="2:11" ht="12.75">
      <c r="B15" s="9" t="s">
        <v>15</v>
      </c>
      <c r="C15" s="2">
        <v>5311747</v>
      </c>
      <c r="D15" s="2">
        <v>10022372</v>
      </c>
      <c r="E15" s="2">
        <v>27542195</v>
      </c>
      <c r="F15" s="2">
        <v>8437353</v>
      </c>
      <c r="G15" s="2">
        <v>7010293</v>
      </c>
      <c r="H15" s="3">
        <v>834039</v>
      </c>
      <c r="I15" s="3">
        <v>2761973</v>
      </c>
      <c r="J15" s="3"/>
      <c r="K15" s="3"/>
    </row>
    <row r="16" spans="2:11" ht="12.75">
      <c r="B16" s="9" t="s">
        <v>16</v>
      </c>
      <c r="C16" s="2">
        <v>0</v>
      </c>
      <c r="D16" s="2">
        <v>0</v>
      </c>
      <c r="E16" s="2">
        <v>0</v>
      </c>
      <c r="F16" s="2">
        <v>4682788</v>
      </c>
      <c r="G16" s="2">
        <v>2447986</v>
      </c>
      <c r="H16" s="3">
        <v>9315638</v>
      </c>
      <c r="I16" s="3">
        <v>4741849</v>
      </c>
      <c r="J16" s="3"/>
      <c r="K16" s="3"/>
    </row>
    <row r="17" spans="1:11" ht="12.75">
      <c r="A17" s="1"/>
      <c r="D17" s="2"/>
      <c r="E17" s="2"/>
      <c r="F17" s="2"/>
      <c r="G17" s="2"/>
      <c r="H17" s="3"/>
      <c r="I17" s="3"/>
      <c r="J17" s="3"/>
      <c r="K17" s="3"/>
    </row>
    <row r="18" spans="1:11" ht="15">
      <c r="A18" s="11" t="s">
        <v>17</v>
      </c>
      <c r="D18" s="2"/>
      <c r="E18" s="2"/>
      <c r="F18" s="2"/>
      <c r="G18" s="2"/>
      <c r="H18" s="3"/>
      <c r="I18" s="3"/>
      <c r="J18" s="3"/>
      <c r="K18" s="3"/>
    </row>
    <row r="19" spans="2:11" ht="12.75">
      <c r="B19" s="9" t="s">
        <v>6</v>
      </c>
      <c r="C19" s="2">
        <v>72360858</v>
      </c>
      <c r="D19" s="2">
        <f>49505033+6904249</f>
        <v>56409282</v>
      </c>
      <c r="E19" s="2">
        <v>33877885</v>
      </c>
      <c r="F19" s="2">
        <f>24699256-5362770</f>
        <v>19336486</v>
      </c>
      <c r="G19" s="2">
        <v>18610674</v>
      </c>
      <c r="H19" s="3">
        <v>15526084</v>
      </c>
      <c r="I19" s="3">
        <v>12920594</v>
      </c>
      <c r="J19" s="3"/>
      <c r="K19" s="3"/>
    </row>
    <row r="20" spans="2:11" ht="12.75">
      <c r="B20" s="9" t="s">
        <v>7</v>
      </c>
      <c r="C20" s="2">
        <v>57034769</v>
      </c>
      <c r="D20" s="2">
        <f>38202481+5031236</f>
        <v>43233717</v>
      </c>
      <c r="E20" s="2">
        <v>25073246</v>
      </c>
      <c r="F20" s="2">
        <v>10185876</v>
      </c>
      <c r="G20" s="2">
        <v>9967320</v>
      </c>
      <c r="H20" s="3">
        <v>8722962</v>
      </c>
      <c r="I20" s="3">
        <v>9159061</v>
      </c>
      <c r="J20" s="3"/>
      <c r="K20" s="3"/>
    </row>
    <row r="21" spans="2:11" ht="12.75">
      <c r="B21" s="9" t="s">
        <v>8</v>
      </c>
      <c r="C21" s="2">
        <v>12150924</v>
      </c>
      <c r="D21" s="2">
        <f>7511561+1632500</f>
        <v>9144061</v>
      </c>
      <c r="E21" s="2">
        <v>6168808</v>
      </c>
      <c r="F21" s="2">
        <v>4085384</v>
      </c>
      <c r="G21" s="2">
        <v>3182250</v>
      </c>
      <c r="H21" s="3">
        <v>3266400</v>
      </c>
      <c r="I21" s="3">
        <v>3808550</v>
      </c>
      <c r="J21" s="3"/>
      <c r="K21" s="3"/>
    </row>
    <row r="22" spans="2:11" ht="12.75">
      <c r="B22" s="9" t="s">
        <v>9</v>
      </c>
      <c r="C22" s="2">
        <v>27161</v>
      </c>
      <c r="D22" s="2">
        <v>1000000</v>
      </c>
      <c r="E22" s="2">
        <v>0</v>
      </c>
      <c r="F22" s="2">
        <v>2000</v>
      </c>
      <c r="G22" s="2">
        <v>5000</v>
      </c>
      <c r="H22" s="3">
        <v>10000</v>
      </c>
      <c r="I22" s="3">
        <v>0</v>
      </c>
      <c r="J22" s="3"/>
      <c r="K22" s="3"/>
    </row>
    <row r="23" spans="2:11" ht="12.75">
      <c r="B23" s="9" t="s">
        <v>10</v>
      </c>
      <c r="C23" s="2">
        <f>259+5902</f>
        <v>6161</v>
      </c>
      <c r="D23" s="2">
        <v>13400</v>
      </c>
      <c r="E23" s="2">
        <v>5000</v>
      </c>
      <c r="F23" s="2">
        <v>2656100</v>
      </c>
      <c r="G23" s="2">
        <v>1159896</v>
      </c>
      <c r="H23" s="3">
        <v>1340070</v>
      </c>
      <c r="I23" s="3">
        <v>0</v>
      </c>
      <c r="J23" s="3"/>
      <c r="K23" s="3"/>
    </row>
    <row r="24" spans="2:11" ht="12.75">
      <c r="B24" s="9" t="s">
        <v>11</v>
      </c>
      <c r="C24" s="2">
        <v>34582388</v>
      </c>
      <c r="D24" s="2">
        <f>22442265+2207588</f>
        <v>24649853</v>
      </c>
      <c r="E24" s="2">
        <v>27309362</v>
      </c>
      <c r="F24" s="2">
        <v>13585920</v>
      </c>
      <c r="G24" s="2">
        <v>10311228</v>
      </c>
      <c r="H24" s="3">
        <v>13418039</v>
      </c>
      <c r="I24" s="3">
        <v>10257374</v>
      </c>
      <c r="J24" s="3"/>
      <c r="K24" s="3"/>
    </row>
    <row r="25" spans="2:11" ht="12.75">
      <c r="B25" s="9" t="s">
        <v>12</v>
      </c>
      <c r="C25" s="2">
        <v>239400</v>
      </c>
      <c r="D25" s="2">
        <v>373000</v>
      </c>
      <c r="E25" s="2">
        <v>553500</v>
      </c>
      <c r="F25" s="2">
        <v>320052</v>
      </c>
      <c r="G25" s="2">
        <v>236030</v>
      </c>
      <c r="H25" s="3">
        <v>177500</v>
      </c>
      <c r="I25" s="3">
        <v>215000</v>
      </c>
      <c r="J25" s="3"/>
      <c r="K25" s="3"/>
    </row>
    <row r="26" spans="2:11" ht="12.75">
      <c r="B26" s="9" t="s">
        <v>13</v>
      </c>
      <c r="C26" s="2">
        <v>366165</v>
      </c>
      <c r="D26" s="2">
        <v>673387</v>
      </c>
      <c r="E26" s="2">
        <v>87708</v>
      </c>
      <c r="F26" s="2">
        <v>17770</v>
      </c>
      <c r="G26" s="2">
        <v>19585</v>
      </c>
      <c r="H26" s="3">
        <v>8424</v>
      </c>
      <c r="I26" s="3">
        <v>436624</v>
      </c>
      <c r="J26" s="3"/>
      <c r="K26" s="3"/>
    </row>
    <row r="27" spans="2:11" ht="12.75">
      <c r="B27" s="9" t="s">
        <v>14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v>0</v>
      </c>
      <c r="I27" s="3">
        <v>0</v>
      </c>
      <c r="J27" s="3"/>
      <c r="K27" s="3"/>
    </row>
    <row r="28" spans="2:11" ht="12.75">
      <c r="B28" s="9" t="s">
        <v>15</v>
      </c>
      <c r="C28" s="2">
        <v>37841838</v>
      </c>
      <c r="D28" s="2">
        <v>32115934</v>
      </c>
      <c r="E28" s="2">
        <v>6606228</v>
      </c>
      <c r="F28" s="2">
        <v>7020578</v>
      </c>
      <c r="G28" s="2">
        <v>9488768</v>
      </c>
      <c r="H28" s="3">
        <v>2322223</v>
      </c>
      <c r="I28" s="3">
        <v>3355164</v>
      </c>
      <c r="J28" s="3"/>
      <c r="K28" s="3"/>
    </row>
    <row r="29" spans="2:11" ht="12.75">
      <c r="B29" s="9" t="s">
        <v>16</v>
      </c>
      <c r="C29" s="2">
        <v>0</v>
      </c>
      <c r="D29" s="2">
        <v>0</v>
      </c>
      <c r="E29" s="2">
        <v>675000</v>
      </c>
      <c r="F29" s="2">
        <v>0</v>
      </c>
      <c r="G29" s="2">
        <v>0</v>
      </c>
      <c r="H29" s="3">
        <v>785801</v>
      </c>
      <c r="I29" s="3">
        <v>0</v>
      </c>
      <c r="J29" s="3"/>
      <c r="K29" s="3"/>
    </row>
    <row r="30" spans="1:11" ht="12.75">
      <c r="A30" s="1"/>
      <c r="D30" s="2"/>
      <c r="E30" s="2"/>
      <c r="F30" s="2"/>
      <c r="G30" s="2"/>
      <c r="H30" s="3"/>
      <c r="I30" s="3"/>
      <c r="J30" s="3"/>
      <c r="K30" s="3"/>
    </row>
    <row r="31" spans="1:11" ht="15">
      <c r="A31" s="11" t="s">
        <v>18</v>
      </c>
      <c r="D31" s="2"/>
      <c r="E31" s="2"/>
      <c r="F31" s="2"/>
      <c r="G31" s="2"/>
      <c r="H31" s="3"/>
      <c r="I31" s="3"/>
      <c r="J31" s="3"/>
      <c r="K31" s="3"/>
    </row>
    <row r="32" spans="2:11" ht="12.75">
      <c r="B32" s="9" t="s">
        <v>6</v>
      </c>
      <c r="C32" s="2">
        <v>87896885</v>
      </c>
      <c r="D32" s="2">
        <f>48566391+9160832</f>
        <v>57727223</v>
      </c>
      <c r="E32" s="2">
        <v>39933689</v>
      </c>
      <c r="F32" s="2">
        <f>17268347+21548558-17260380</f>
        <v>21556525</v>
      </c>
      <c r="G32" s="2">
        <f>13449192+11161313-3779493</f>
        <v>20831012</v>
      </c>
      <c r="H32" s="3">
        <v>12506602</v>
      </c>
      <c r="I32" s="3">
        <v>12142688</v>
      </c>
      <c r="J32" s="3"/>
      <c r="K32" s="3"/>
    </row>
    <row r="33" spans="2:11" ht="12.75">
      <c r="B33" s="9" t="s">
        <v>7</v>
      </c>
      <c r="C33" s="2">
        <v>55637569</v>
      </c>
      <c r="D33" s="2">
        <f>31420835+5193559</f>
        <v>36614394</v>
      </c>
      <c r="E33" s="2">
        <v>25860132</v>
      </c>
      <c r="F33" s="2">
        <v>11530092</v>
      </c>
      <c r="G33" s="2">
        <f>5766286+6466806</f>
        <v>12233092</v>
      </c>
      <c r="H33" s="3">
        <v>6999584</v>
      </c>
      <c r="I33" s="3">
        <v>8064821</v>
      </c>
      <c r="J33" s="3"/>
      <c r="K33" s="3"/>
    </row>
    <row r="34" spans="2:11" ht="12.75">
      <c r="B34" s="9" t="s">
        <v>8</v>
      </c>
      <c r="C34" s="2">
        <v>8177948</v>
      </c>
      <c r="D34" s="2">
        <f>6403155+2148700</f>
        <v>8551855</v>
      </c>
      <c r="E34" s="2">
        <v>8348514</v>
      </c>
      <c r="F34" s="2">
        <v>5434160</v>
      </c>
      <c r="G34" s="2">
        <f>2482677+3601150</f>
        <v>6083827</v>
      </c>
      <c r="H34" s="3">
        <v>4598522</v>
      </c>
      <c r="I34" s="3">
        <v>3425524</v>
      </c>
      <c r="J34" s="3"/>
      <c r="K34" s="3"/>
    </row>
    <row r="35" spans="2:11" ht="12.75">
      <c r="B35" s="9" t="s">
        <v>9</v>
      </c>
      <c r="C35" s="2">
        <v>25000</v>
      </c>
      <c r="D35" s="2">
        <v>750000</v>
      </c>
      <c r="E35" s="2">
        <v>50734</v>
      </c>
      <c r="F35" s="2">
        <v>0</v>
      </c>
      <c r="G35" s="2">
        <v>3000</v>
      </c>
      <c r="H35" s="3">
        <v>0</v>
      </c>
      <c r="I35" s="3">
        <v>25121</v>
      </c>
      <c r="J35" s="3"/>
      <c r="K35" s="3"/>
    </row>
    <row r="36" spans="2:11" ht="12.75">
      <c r="B36" s="9" t="s">
        <v>10</v>
      </c>
      <c r="C36" s="2">
        <v>35000</v>
      </c>
      <c r="D36" s="2">
        <v>24500</v>
      </c>
      <c r="E36" s="2">
        <v>80651</v>
      </c>
      <c r="F36" s="2">
        <v>1809380</v>
      </c>
      <c r="G36" s="2">
        <f>1532250+288101</f>
        <v>1820351</v>
      </c>
      <c r="H36" s="3">
        <v>267190</v>
      </c>
      <c r="I36" s="3">
        <v>61138</v>
      </c>
      <c r="J36" s="3"/>
      <c r="K36" s="3"/>
    </row>
    <row r="37" spans="2:11" ht="12.75">
      <c r="B37" s="9" t="s">
        <v>11</v>
      </c>
      <c r="C37" s="2">
        <v>44381921</v>
      </c>
      <c r="D37" s="2">
        <f>33921052+2447259</f>
        <v>36368311</v>
      </c>
      <c r="E37" s="2">
        <v>28890581</v>
      </c>
      <c r="F37" s="2">
        <f>17972217+17329338-17260380</f>
        <v>18041175</v>
      </c>
      <c r="G37" s="2">
        <f>12514548+3840541-3779493</f>
        <v>12575596</v>
      </c>
      <c r="H37" s="3">
        <v>12317272</v>
      </c>
      <c r="I37" s="3">
        <v>10861613</v>
      </c>
      <c r="J37" s="3"/>
      <c r="K37" s="3"/>
    </row>
    <row r="38" spans="2:11" ht="12.75">
      <c r="B38" s="9" t="s">
        <v>12</v>
      </c>
      <c r="C38" s="2">
        <v>441532</v>
      </c>
      <c r="D38" s="2">
        <f>93759+45036</f>
        <v>138795</v>
      </c>
      <c r="E38" s="2">
        <v>43156</v>
      </c>
      <c r="F38" s="2">
        <v>267254</v>
      </c>
      <c r="G38" s="2">
        <v>263294</v>
      </c>
      <c r="H38" s="3">
        <v>222765</v>
      </c>
      <c r="I38" s="3">
        <v>181380</v>
      </c>
      <c r="J38" s="3"/>
      <c r="K38" s="3"/>
    </row>
    <row r="39" spans="2:11" ht="12.75">
      <c r="B39" s="9" t="s">
        <v>13</v>
      </c>
      <c r="C39" s="2">
        <v>486417</v>
      </c>
      <c r="D39" s="2">
        <f>158428+102048</f>
        <v>260476</v>
      </c>
      <c r="E39" s="2">
        <v>114144</v>
      </c>
      <c r="F39" s="2">
        <v>245386</v>
      </c>
      <c r="G39" s="2">
        <v>95558</v>
      </c>
      <c r="H39" s="3">
        <v>187774</v>
      </c>
      <c r="I39" s="3">
        <v>95644</v>
      </c>
      <c r="J39" s="3"/>
      <c r="K39" s="3"/>
    </row>
    <row r="40" spans="2:11" ht="12.75">
      <c r="B40" s="9" t="s">
        <v>14</v>
      </c>
      <c r="C40" s="2">
        <v>1653773</v>
      </c>
      <c r="D40" s="2">
        <v>397864</v>
      </c>
      <c r="E40" s="2">
        <v>1752870</v>
      </c>
      <c r="F40" s="2">
        <v>818098</v>
      </c>
      <c r="G40" s="2">
        <v>13841</v>
      </c>
      <c r="H40" s="3">
        <v>0</v>
      </c>
      <c r="I40" s="3">
        <v>0</v>
      </c>
      <c r="J40" s="3"/>
      <c r="K40" s="3"/>
    </row>
    <row r="41" spans="2:11" ht="12.75">
      <c r="B41" s="9" t="s">
        <v>15</v>
      </c>
      <c r="C41" s="2">
        <v>44320511</v>
      </c>
      <c r="D41" s="2">
        <v>23018448</v>
      </c>
      <c r="E41" s="2">
        <v>11950811</v>
      </c>
      <c r="F41" s="2">
        <f>400285+4853614</f>
        <v>5253899</v>
      </c>
      <c r="G41" s="2">
        <f>1987495+7320771</f>
        <v>9308266</v>
      </c>
      <c r="H41" s="3">
        <v>686602</v>
      </c>
      <c r="I41" s="3">
        <v>1531476</v>
      </c>
      <c r="J41" s="3"/>
      <c r="K41" s="3"/>
    </row>
    <row r="42" spans="2:11" ht="12.75">
      <c r="B42" s="9" t="s">
        <v>16</v>
      </c>
      <c r="C42" s="2">
        <v>0</v>
      </c>
      <c r="D42" s="2">
        <v>1166666</v>
      </c>
      <c r="E42" s="2">
        <v>38974</v>
      </c>
      <c r="F42" s="2">
        <v>1898190</v>
      </c>
      <c r="G42" s="2">
        <v>455919</v>
      </c>
      <c r="H42" s="3">
        <v>253569</v>
      </c>
      <c r="I42" s="3">
        <v>142418</v>
      </c>
      <c r="J42" s="3"/>
      <c r="K42" s="3"/>
    </row>
    <row r="43" spans="1:9" ht="12.75">
      <c r="A43" s="1"/>
      <c r="D43" s="2"/>
      <c r="E43" s="2"/>
      <c r="F43" s="2"/>
      <c r="G43" s="2"/>
      <c r="H43" s="3"/>
      <c r="I43" s="3"/>
    </row>
    <row r="44" spans="1:9" ht="15">
      <c r="A44" s="11" t="s">
        <v>19</v>
      </c>
      <c r="D44" s="2"/>
      <c r="E44" s="2"/>
      <c r="F44" s="2"/>
      <c r="G44" s="2"/>
      <c r="H44" s="3"/>
      <c r="I44" s="3"/>
    </row>
    <row r="45" spans="2:11" ht="12.75">
      <c r="B45" s="9" t="s">
        <v>6</v>
      </c>
      <c r="C45" s="2">
        <v>51543604</v>
      </c>
      <c r="D45" s="2">
        <v>45617342</v>
      </c>
      <c r="E45" s="2">
        <v>39186304</v>
      </c>
      <c r="F45" s="2">
        <v>35211991</v>
      </c>
      <c r="G45" s="2">
        <v>27003877</v>
      </c>
      <c r="H45" s="3">
        <v>22274618</v>
      </c>
      <c r="I45" s="3">
        <v>30377782</v>
      </c>
      <c r="J45" s="3"/>
      <c r="K45" s="3"/>
    </row>
    <row r="46" spans="2:11" ht="12.75">
      <c r="B46" s="9" t="s">
        <v>7</v>
      </c>
      <c r="C46" s="2">
        <v>32343701</v>
      </c>
      <c r="D46" s="2">
        <v>25712806</v>
      </c>
      <c r="E46" s="2">
        <v>24901315</v>
      </c>
      <c r="F46" s="2">
        <v>21617754</v>
      </c>
      <c r="G46" s="2">
        <v>17367612</v>
      </c>
      <c r="H46" s="3">
        <v>16682140</v>
      </c>
      <c r="I46" s="3">
        <v>17169146</v>
      </c>
      <c r="J46" s="3"/>
      <c r="K46" s="3"/>
    </row>
    <row r="47" spans="2:11" ht="12.75">
      <c r="B47" s="9" t="s">
        <v>8</v>
      </c>
      <c r="C47" s="2">
        <v>5202391</v>
      </c>
      <c r="D47" s="2">
        <v>4009313</v>
      </c>
      <c r="E47" s="2">
        <v>3474431</v>
      </c>
      <c r="F47" s="2">
        <v>2313950</v>
      </c>
      <c r="G47" s="2">
        <v>2186491</v>
      </c>
      <c r="H47" s="3">
        <v>1339877</v>
      </c>
      <c r="I47" s="3">
        <v>1892190</v>
      </c>
      <c r="J47" s="3"/>
      <c r="K47" s="3"/>
    </row>
    <row r="48" spans="2:11" ht="12.75">
      <c r="B48" s="9" t="s">
        <v>20</v>
      </c>
      <c r="C48" s="2">
        <f>8695067+989</f>
        <v>8696056</v>
      </c>
      <c r="D48" s="2">
        <v>9379952</v>
      </c>
      <c r="E48" s="2">
        <v>3927179</v>
      </c>
      <c r="F48" s="2">
        <v>2572896</v>
      </c>
      <c r="G48" s="2">
        <v>2996010</v>
      </c>
      <c r="H48" s="3">
        <v>1123656</v>
      </c>
      <c r="I48" s="3">
        <v>7465445</v>
      </c>
      <c r="J48" s="3"/>
      <c r="K48" s="3"/>
    </row>
    <row r="49" spans="2:11" ht="12.75">
      <c r="B49" s="9" t="s">
        <v>10</v>
      </c>
      <c r="C49" s="2">
        <f>872401+111858</f>
        <v>984259</v>
      </c>
      <c r="D49" s="2">
        <f>548351+160150</f>
        <v>708501</v>
      </c>
      <c r="E49" s="2">
        <f>108335+282941</f>
        <v>391276</v>
      </c>
      <c r="F49" s="2">
        <v>905907</v>
      </c>
      <c r="G49" s="2">
        <v>141512</v>
      </c>
      <c r="H49" s="3">
        <v>62483</v>
      </c>
      <c r="I49" s="3">
        <v>227589</v>
      </c>
      <c r="J49" s="3"/>
      <c r="K49" s="3"/>
    </row>
    <row r="50" spans="2:11" ht="12.75">
      <c r="B50" s="9" t="s">
        <v>11</v>
      </c>
      <c r="C50" s="2">
        <v>41498022</v>
      </c>
      <c r="D50" s="2">
        <v>37431349</v>
      </c>
      <c r="E50" s="2">
        <v>28503527</v>
      </c>
      <c r="F50" s="2">
        <v>29098150</v>
      </c>
      <c r="G50" s="2">
        <v>21116097</v>
      </c>
      <c r="H50" s="3">
        <v>18177698</v>
      </c>
      <c r="I50" s="3">
        <v>26403744</v>
      </c>
      <c r="J50" s="3"/>
      <c r="K50" s="3"/>
    </row>
    <row r="51" spans="2:11" ht="12.75">
      <c r="B51" s="9" t="s">
        <v>12</v>
      </c>
      <c r="C51" s="2">
        <v>498548</v>
      </c>
      <c r="D51" s="2">
        <v>287122</v>
      </c>
      <c r="E51" s="2">
        <v>93029</v>
      </c>
      <c r="F51" s="2">
        <v>314372</v>
      </c>
      <c r="G51" s="2">
        <v>615826</v>
      </c>
      <c r="H51" s="3">
        <v>529046</v>
      </c>
      <c r="I51" s="3">
        <v>216668</v>
      </c>
      <c r="J51" s="3"/>
      <c r="K51" s="3"/>
    </row>
    <row r="52" spans="2:11" ht="12.75">
      <c r="B52" s="9" t="s">
        <v>13</v>
      </c>
      <c r="C52" s="2">
        <f>20349425-20080110</f>
        <v>269315</v>
      </c>
      <c r="D52" s="2">
        <v>82936</v>
      </c>
      <c r="E52" s="2">
        <v>137501</v>
      </c>
      <c r="F52" s="2">
        <v>78066</v>
      </c>
      <c r="G52" s="2">
        <v>169003</v>
      </c>
      <c r="H52" s="3">
        <v>58082</v>
      </c>
      <c r="I52" s="3">
        <v>41630</v>
      </c>
      <c r="J52" s="3"/>
      <c r="K52" s="3"/>
    </row>
    <row r="53" spans="2:11" ht="12.75">
      <c r="B53" s="9" t="s">
        <v>14</v>
      </c>
      <c r="C53" s="2">
        <v>38601</v>
      </c>
      <c r="D53" s="2">
        <v>2550</v>
      </c>
      <c r="E53" s="2">
        <v>5028</v>
      </c>
      <c r="F53" s="2">
        <v>1108</v>
      </c>
      <c r="G53" s="2">
        <v>2049</v>
      </c>
      <c r="H53" s="3">
        <v>1148</v>
      </c>
      <c r="I53" s="3">
        <v>278</v>
      </c>
      <c r="J53" s="3"/>
      <c r="K53" s="3"/>
    </row>
    <row r="54" spans="2:11" ht="12.75">
      <c r="B54" s="9" t="s">
        <v>15</v>
      </c>
      <c r="C54" s="2">
        <v>8247963</v>
      </c>
      <c r="D54" s="2">
        <v>7329322</v>
      </c>
      <c r="E54" s="2">
        <v>9592099</v>
      </c>
      <c r="F54" s="2">
        <v>5823564</v>
      </c>
      <c r="G54" s="2">
        <v>5669385</v>
      </c>
      <c r="H54" s="3">
        <v>2852211</v>
      </c>
      <c r="I54" s="3">
        <v>2536668</v>
      </c>
      <c r="J54" s="3"/>
      <c r="K54" s="3"/>
    </row>
    <row r="55" spans="2:11" ht="12.75">
      <c r="B55" s="9" t="s">
        <v>16</v>
      </c>
      <c r="C55" s="2">
        <v>1128978</v>
      </c>
      <c r="D55" s="2">
        <v>1584833</v>
      </c>
      <c r="E55" s="2">
        <v>509342</v>
      </c>
      <c r="F55" s="2">
        <v>515640</v>
      </c>
      <c r="G55" s="2">
        <v>809794</v>
      </c>
      <c r="H55" s="3">
        <v>1316866</v>
      </c>
      <c r="I55" s="3">
        <v>2571665</v>
      </c>
      <c r="J55" s="3"/>
      <c r="K55" s="3"/>
    </row>
    <row r="56" spans="1:11" ht="12.75">
      <c r="A56" s="1"/>
      <c r="D56" s="2"/>
      <c r="E56" s="2"/>
      <c r="F56" s="2"/>
      <c r="G56" s="2"/>
      <c r="H56" s="3"/>
      <c r="I56" s="3"/>
      <c r="J56" s="3"/>
      <c r="K56" s="3"/>
    </row>
    <row r="57" spans="1:9" ht="15">
      <c r="A57" s="11" t="s">
        <v>21</v>
      </c>
      <c r="D57" s="2"/>
      <c r="E57" s="2"/>
      <c r="F57" s="2"/>
      <c r="G57" s="2"/>
      <c r="H57" s="3"/>
      <c r="I57" s="3"/>
    </row>
    <row r="58" spans="2:11" ht="12.75">
      <c r="B58" s="9" t="s">
        <v>22</v>
      </c>
      <c r="C58" s="3">
        <f aca="true" t="shared" si="0" ref="C58:I58">C6+C19+C32+C45-C61-C62</f>
        <v>274853360</v>
      </c>
      <c r="D58" s="3">
        <f t="shared" si="0"/>
        <v>221673235</v>
      </c>
      <c r="E58" s="3">
        <f t="shared" si="0"/>
        <v>180814074</v>
      </c>
      <c r="F58" s="3">
        <f t="shared" si="0"/>
        <v>103134768</v>
      </c>
      <c r="G58" s="3">
        <f t="shared" si="0"/>
        <v>96670931</v>
      </c>
      <c r="H58" s="3">
        <f t="shared" si="0"/>
        <v>83792729</v>
      </c>
      <c r="I58" s="3">
        <f t="shared" si="0"/>
        <v>94534552</v>
      </c>
      <c r="J58" s="3"/>
      <c r="K58" s="3"/>
    </row>
    <row r="59" spans="2:11" ht="12.75">
      <c r="B59" s="9" t="s">
        <v>7</v>
      </c>
      <c r="C59" s="3">
        <f aca="true" t="shared" si="1" ref="C59:D62">C7+C20+C33+C46</f>
        <v>210484974</v>
      </c>
      <c r="D59" s="3">
        <f t="shared" si="1"/>
        <v>172616240</v>
      </c>
      <c r="E59" s="3">
        <f aca="true" t="shared" si="2" ref="E59:I68">E7+E20+E33+E46</f>
        <v>144980026</v>
      </c>
      <c r="F59" s="3">
        <f t="shared" si="2"/>
        <v>75803227</v>
      </c>
      <c r="G59" s="3">
        <f t="shared" si="2"/>
        <v>73955452</v>
      </c>
      <c r="H59" s="3">
        <f t="shared" si="2"/>
        <v>63284432</v>
      </c>
      <c r="I59" s="3">
        <f t="shared" si="2"/>
        <v>75286901</v>
      </c>
      <c r="J59" s="3"/>
      <c r="K59" s="3"/>
    </row>
    <row r="60" spans="2:11" ht="12.75">
      <c r="B60" s="9" t="s">
        <v>8</v>
      </c>
      <c r="C60" s="3">
        <f t="shared" si="1"/>
        <v>27572704</v>
      </c>
      <c r="D60" s="3">
        <f t="shared" si="1"/>
        <v>23938134</v>
      </c>
      <c r="E60" s="3">
        <f t="shared" si="2"/>
        <v>20169063</v>
      </c>
      <c r="F60" s="3">
        <f t="shared" si="2"/>
        <v>12564644</v>
      </c>
      <c r="G60" s="3">
        <f t="shared" si="2"/>
        <v>12636976</v>
      </c>
      <c r="H60" s="3">
        <f t="shared" si="2"/>
        <v>10300319</v>
      </c>
      <c r="I60" s="3">
        <f t="shared" si="2"/>
        <v>10140194</v>
      </c>
      <c r="J60" s="3"/>
      <c r="K60" s="3"/>
    </row>
    <row r="61" spans="2:11" ht="12.75">
      <c r="B61" s="9" t="s">
        <v>20</v>
      </c>
      <c r="C61" s="3">
        <f t="shared" si="1"/>
        <v>8750517</v>
      </c>
      <c r="D61" s="3">
        <f t="shared" si="1"/>
        <v>11479952</v>
      </c>
      <c r="E61" s="3">
        <f t="shared" si="2"/>
        <v>3977913</v>
      </c>
      <c r="F61" s="3">
        <f t="shared" si="2"/>
        <v>2574896</v>
      </c>
      <c r="G61" s="3">
        <f t="shared" si="2"/>
        <v>3004010</v>
      </c>
      <c r="H61" s="3">
        <f t="shared" si="2"/>
        <v>1133656</v>
      </c>
      <c r="I61" s="3">
        <f t="shared" si="2"/>
        <v>7490566</v>
      </c>
      <c r="J61" s="3"/>
      <c r="K61" s="3"/>
    </row>
    <row r="62" spans="2:11" ht="12.75">
      <c r="B62" s="9" t="s">
        <v>10</v>
      </c>
      <c r="C62" s="3">
        <f t="shared" si="1"/>
        <v>1026255</v>
      </c>
      <c r="D62" s="3">
        <f t="shared" si="1"/>
        <v>755632</v>
      </c>
      <c r="E62" s="3">
        <f t="shared" si="2"/>
        <v>482277</v>
      </c>
      <c r="F62" s="3">
        <f t="shared" si="2"/>
        <v>7823852</v>
      </c>
      <c r="G62" s="3">
        <f t="shared" si="2"/>
        <v>4280659</v>
      </c>
      <c r="H62" s="3">
        <f t="shared" si="2"/>
        <v>3626083</v>
      </c>
      <c r="I62" s="3">
        <f t="shared" si="2"/>
        <v>1112034</v>
      </c>
      <c r="J62" s="3"/>
      <c r="K62" s="3"/>
    </row>
    <row r="63" spans="2:11" ht="12.75">
      <c r="B63" s="9" t="s">
        <v>23</v>
      </c>
      <c r="C63" s="3">
        <f>C11+C24+C37+C50-C61-C62</f>
        <v>181912896</v>
      </c>
      <c r="D63" s="3">
        <f aca="true" t="shared" si="3" ref="D63:I63">D11+D24+D37+D50-D61-D62</f>
        <v>156397934</v>
      </c>
      <c r="E63" s="3">
        <f t="shared" si="3"/>
        <v>126537951</v>
      </c>
      <c r="F63" s="3">
        <f t="shared" si="3"/>
        <v>84996740</v>
      </c>
      <c r="G63" s="3">
        <f t="shared" si="3"/>
        <v>69776825</v>
      </c>
      <c r="H63" s="3">
        <f t="shared" si="3"/>
        <v>79724529</v>
      </c>
      <c r="I63" s="3">
        <f t="shared" si="3"/>
        <v>84403666</v>
      </c>
      <c r="J63" s="3"/>
      <c r="K63" s="3"/>
    </row>
    <row r="64" spans="2:11" ht="12.75">
      <c r="B64" s="9" t="s">
        <v>12</v>
      </c>
      <c r="C64" s="3">
        <f aca="true" t="shared" si="4" ref="C64:D68">C12+C25+C38+C51</f>
        <v>1202130</v>
      </c>
      <c r="D64" s="3">
        <f t="shared" si="4"/>
        <v>803917</v>
      </c>
      <c r="E64" s="3">
        <f t="shared" si="2"/>
        <v>695685</v>
      </c>
      <c r="F64" s="3">
        <f t="shared" si="2"/>
        <v>901678</v>
      </c>
      <c r="G64" s="3">
        <f t="shared" si="2"/>
        <v>1116167</v>
      </c>
      <c r="H64" s="3">
        <f t="shared" si="2"/>
        <v>936205</v>
      </c>
      <c r="I64" s="3">
        <f t="shared" si="2"/>
        <v>629426</v>
      </c>
      <c r="J64" s="3"/>
      <c r="K64" s="3"/>
    </row>
    <row r="65" spans="2:11" ht="12.75">
      <c r="B65" s="9" t="s">
        <v>13</v>
      </c>
      <c r="C65" s="3">
        <f t="shared" si="4"/>
        <v>1121897</v>
      </c>
      <c r="D65" s="3">
        <f t="shared" si="4"/>
        <v>1378356</v>
      </c>
      <c r="E65" s="3">
        <f t="shared" si="2"/>
        <v>339353</v>
      </c>
      <c r="F65" s="3">
        <f t="shared" si="2"/>
        <v>687438</v>
      </c>
      <c r="G65" s="3">
        <f t="shared" si="2"/>
        <v>300241</v>
      </c>
      <c r="H65" s="3">
        <f t="shared" si="2"/>
        <v>2893299</v>
      </c>
      <c r="I65" s="3">
        <f t="shared" si="2"/>
        <v>603876</v>
      </c>
      <c r="J65" s="3"/>
      <c r="K65" s="3"/>
    </row>
    <row r="66" spans="2:11" ht="12.75">
      <c r="B66" s="9" t="s">
        <v>14</v>
      </c>
      <c r="C66" s="3">
        <f t="shared" si="4"/>
        <v>1692374</v>
      </c>
      <c r="D66" s="3">
        <f t="shared" si="4"/>
        <v>400414</v>
      </c>
      <c r="E66" s="3">
        <f t="shared" si="2"/>
        <v>1757898</v>
      </c>
      <c r="F66" s="3">
        <f t="shared" si="2"/>
        <v>819206</v>
      </c>
      <c r="G66" s="3">
        <f t="shared" si="2"/>
        <v>15890</v>
      </c>
      <c r="H66" s="3">
        <f t="shared" si="2"/>
        <v>1148</v>
      </c>
      <c r="I66" s="3">
        <f t="shared" si="2"/>
        <v>278</v>
      </c>
      <c r="J66" s="3"/>
      <c r="K66" s="3"/>
    </row>
    <row r="67" spans="2:11" ht="12.75">
      <c r="B67" s="9" t="s">
        <v>15</v>
      </c>
      <c r="C67" s="3">
        <f t="shared" si="4"/>
        <v>95722059</v>
      </c>
      <c r="D67" s="3">
        <f t="shared" si="4"/>
        <v>72486076</v>
      </c>
      <c r="E67" s="3">
        <f t="shared" si="2"/>
        <v>55691333</v>
      </c>
      <c r="F67" s="3">
        <f t="shared" si="2"/>
        <v>26535394</v>
      </c>
      <c r="G67" s="3">
        <f t="shared" si="2"/>
        <v>31476712</v>
      </c>
      <c r="H67" s="3">
        <f t="shared" si="2"/>
        <v>6695075</v>
      </c>
      <c r="I67" s="3">
        <f t="shared" si="2"/>
        <v>10185281</v>
      </c>
      <c r="J67" s="3"/>
      <c r="K67" s="3"/>
    </row>
    <row r="68" spans="2:11" ht="12.75">
      <c r="B68" s="9" t="s">
        <v>16</v>
      </c>
      <c r="C68" s="3">
        <f t="shared" si="4"/>
        <v>1128978</v>
      </c>
      <c r="D68" s="3">
        <f t="shared" si="4"/>
        <v>2751499</v>
      </c>
      <c r="E68" s="3">
        <f t="shared" si="2"/>
        <v>1223316</v>
      </c>
      <c r="F68" s="3">
        <f t="shared" si="2"/>
        <v>7096618</v>
      </c>
      <c r="G68" s="3">
        <f t="shared" si="2"/>
        <v>3713699</v>
      </c>
      <c r="H68" s="3">
        <f t="shared" si="2"/>
        <v>11671874</v>
      </c>
      <c r="I68" s="3">
        <f t="shared" si="2"/>
        <v>7455932</v>
      </c>
      <c r="J68" s="3"/>
      <c r="K68" s="3"/>
    </row>
    <row r="69" spans="1:11" ht="12.75">
      <c r="A69" s="9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9"/>
      <c r="C70" s="3"/>
      <c r="D70" s="3"/>
      <c r="E70" s="3"/>
      <c r="F70" s="3"/>
      <c r="G70" s="3"/>
      <c r="H70" s="3"/>
      <c r="I70" s="3"/>
      <c r="J70" s="3"/>
      <c r="K70" s="3"/>
    </row>
    <row r="71" spans="1:8" ht="12.75">
      <c r="A71" s="1" t="s">
        <v>24</v>
      </c>
      <c r="E71" s="2"/>
      <c r="G71" s="2"/>
      <c r="H71" s="3"/>
    </row>
    <row r="72" spans="1:8" ht="12.75">
      <c r="A72" s="1" t="s">
        <v>25</v>
      </c>
      <c r="E72" s="2"/>
      <c r="G72" s="2"/>
      <c r="H72" s="3"/>
    </row>
  </sheetData>
  <sheetProtection/>
  <mergeCells count="2">
    <mergeCell ref="A1:J1"/>
    <mergeCell ref="A2:I2"/>
  </mergeCells>
  <printOptions/>
  <pageMargins left="0.45" right="0.45" top="0.75" bottom="0.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2008-06-06T18:02:56Z</cp:lastPrinted>
  <dcterms:created xsi:type="dcterms:W3CDTF">2004-05-25T16:26:14Z</dcterms:created>
  <dcterms:modified xsi:type="dcterms:W3CDTF">2008-06-06T18:32:32Z</dcterms:modified>
  <cp:category/>
  <cp:version/>
  <cp:contentType/>
  <cp:contentStatus/>
</cp:coreProperties>
</file>