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<sst xmlns="http://schemas.openxmlformats.org/spreadsheetml/2006/main" count="29" uniqueCount="14">
  <si>
    <t>Median Activity of House Candidates</t>
  </si>
  <si>
    <t>Through 20 Days After the Election</t>
  </si>
  <si>
    <t xml:space="preserve">Number of </t>
  </si>
  <si>
    <t>Candidates</t>
  </si>
  <si>
    <t>Receipts</t>
  </si>
  <si>
    <t>Disbursements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</si>
  <si>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</si>
  <si>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</si>
  <si>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</si>
  <si>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</si>
  <si>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</si>
  <si>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Note: includes only candidates who reported raising some money through 20 days after the election.</t>
  </si>
  <si>
    <t>Dem</t>
  </si>
  <si>
    <t>Rep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</si>
</sst>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Spending of House Challengers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Dem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Sheet2!$B$1:$H$1</c:f>
              <c:numCache>
                <c:ptCount val="7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  <c:pt idx="6">
                  <c:v>2004</c:v>
                </c:pt>
              </c:numCache>
            </c:numRef>
          </c:cat>
          <c:val>
            <c:numRef>
              <c:f>Sheet2!$B$2:$H$2</c:f>
              <c:numCache>
                <c:ptCount val="7"/>
                <c:pt idx="0">
                  <c:v>63372</c:v>
                </c:pt>
                <c:pt idx="1">
                  <c:v>71556</c:v>
                </c:pt>
                <c:pt idx="2">
                  <c:v>122318</c:v>
                </c:pt>
                <c:pt idx="3">
                  <c:v>91047</c:v>
                </c:pt>
                <c:pt idx="4">
                  <c:v>146563</c:v>
                </c:pt>
                <c:pt idx="5">
                  <c:v>51656</c:v>
                </c:pt>
                <c:pt idx="6">
                  <c:v>79195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Rep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Sheet2!$B$1:$H$1</c:f>
              <c:numCache>
                <c:ptCount val="7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  <c:pt idx="6">
                  <c:v>2004</c:v>
                </c:pt>
              </c:numCache>
            </c:numRef>
          </c:cat>
          <c:val>
            <c:numRef>
              <c:f>Sheet2!$B$3:$H$3</c:f>
              <c:numCache>
                <c:ptCount val="7"/>
                <c:pt idx="0">
                  <c:v>79801</c:v>
                </c:pt>
                <c:pt idx="1">
                  <c:v>132619</c:v>
                </c:pt>
                <c:pt idx="2">
                  <c:v>98288</c:v>
                </c:pt>
                <c:pt idx="3">
                  <c:v>160160</c:v>
                </c:pt>
                <c:pt idx="4">
                  <c:v>68116</c:v>
                </c:pt>
                <c:pt idx="5">
                  <c:v>55145</c:v>
                </c:pt>
                <c:pt idx="6">
                  <c:v>95396</c:v>
                </c:pt>
              </c:numCache>
            </c:numRef>
          </c:val>
          <c:smooth val="0"/>
        </c:ser>
        <c:marker val="1"/>
        <c:axId val="39417159"/>
        <c:axId val="19210112"/>
      </c:line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0112"/>
        <c:crosses val="autoZero"/>
        <c:auto val="1"/>
        <c:lblOffset val="100"/>
        <c:noMultiLvlLbl val="0"/>
      </c:catAx>
      <c:valAx>
        <c:axId val="19210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1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workbookViewId="0" topLeftCell="C9">
      <selection activeCell="C16" sqref="C16:E16"/>
    </sheetView>
  </sheetViews>
  <sheetFormatPr defaultColWidth="9.140625" defaultRowHeight="12.75"/>
  <cols>
    <col min="3" max="3" width="9.7109375" style="0" bestFit="1" customWidth="1"/>
    <col min="4" max="4" width="9.8515625" style="0" bestFit="1" customWidth="1"/>
    <col min="5" max="5" width="12.8515625" style="0" bestFit="1" customWidth="1"/>
    <col min="7" max="7" width="9.8515625" style="0" bestFit="1" customWidth="1"/>
    <col min="8" max="8" width="12.7109375" style="0" bestFit="1" customWidth="1"/>
    <col min="10" max="10" width="9.8515625" style="0" bestFit="1" customWidth="1"/>
    <col min="11" max="11" width="12.7109375" style="0" bestFit="1" customWidth="1"/>
    <col min="14" max="14" width="12.7109375" style="0" bestFit="1" customWidth="1"/>
    <col min="15" max="15" width="12.7109375" style="0" customWidth="1"/>
    <col min="18" max="18" width="12.7109375" style="0" bestFit="1" customWidth="1"/>
    <col min="21" max="21" width="12.7109375" style="0" bestFit="1" customWidth="1"/>
    <col min="24" max="24" width="12.7109375" style="0" bestFit="1" customWidth="1"/>
  </cols>
  <sheetData>
    <row r="1" ht="12.75">
      <c r="H1" t="s">
        <v>0</v>
      </c>
    </row>
    <row r="2" ht="12.75">
      <c r="H2" t="s">
        <v>1</v>
      </c>
    </row>
    <row r="5" spans="4:25" ht="12.75">
      <c r="D5">
        <v>2004</v>
      </c>
      <c r="E5" s="1"/>
      <c r="G5">
        <v>2002</v>
      </c>
      <c r="H5" s="1"/>
      <c r="J5">
        <v>2000</v>
      </c>
      <c r="K5" s="1"/>
      <c r="M5">
        <v>1998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3:25" ht="12.75">
      <c r="C6" t="s">
        <v>2</v>
      </c>
      <c r="E6" s="1"/>
      <c r="F6" t="s">
        <v>2</v>
      </c>
      <c r="H6" s="1"/>
      <c r="I6" t="s">
        <v>2</v>
      </c>
      <c r="K6" s="1"/>
      <c r="L6" t="s">
        <v>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3:25" ht="12.75">
      <c r="C7" t="s">
        <v>3</v>
      </c>
      <c r="D7" t="s">
        <v>4</v>
      </c>
      <c r="E7" s="1" t="s">
        <v>5</v>
      </c>
      <c r="F7" t="s">
        <v>3</v>
      </c>
      <c r="G7" t="s">
        <v>4</v>
      </c>
      <c r="H7" s="1" t="s">
        <v>5</v>
      </c>
      <c r="I7" t="s">
        <v>3</v>
      </c>
      <c r="J7" t="s">
        <v>4</v>
      </c>
      <c r="K7" s="1" t="s">
        <v>5</v>
      </c>
      <c r="L7" t="s">
        <v>3</v>
      </c>
      <c r="M7" t="s">
        <v>4</v>
      </c>
      <c r="N7" s="4" t="s">
        <v>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>
      <c r="A8" t="s">
        <v>6</v>
      </c>
      <c r="E8" s="1"/>
      <c r="H8" s="1"/>
      <c r="K8" s="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>
      <c r="A9" t="s">
        <v>7</v>
      </c>
      <c r="C9">
        <v>194</v>
      </c>
      <c r="D9" s="2">
        <f>(809311+814203)/2</f>
        <v>811757</v>
      </c>
      <c r="E9" s="3">
        <f>(724893+733127)/2</f>
        <v>729010</v>
      </c>
      <c r="F9">
        <v>190</v>
      </c>
      <c r="G9" s="2">
        <f>(743907+748807)/2</f>
        <v>746357</v>
      </c>
      <c r="H9" s="3">
        <f>(622635+622719)/2</f>
        <v>622677</v>
      </c>
      <c r="I9">
        <v>203</v>
      </c>
      <c r="J9" s="2">
        <v>668766</v>
      </c>
      <c r="K9" s="3">
        <v>526073</v>
      </c>
      <c r="L9">
        <v>194</v>
      </c>
      <c r="M9" s="2">
        <f>(526420+535891)/2</f>
        <v>531155.5</v>
      </c>
      <c r="N9" s="5">
        <f>(420548+420819)/2</f>
        <v>420683.5</v>
      </c>
      <c r="O9" s="5"/>
      <c r="P9" s="4"/>
      <c r="Q9" s="6"/>
      <c r="R9" s="6"/>
      <c r="S9" s="4"/>
      <c r="T9" s="6"/>
      <c r="U9" s="6"/>
      <c r="V9" s="4"/>
      <c r="W9" s="6"/>
      <c r="X9" s="6"/>
      <c r="Y9" s="4"/>
    </row>
    <row r="10" spans="1:25" ht="12.75">
      <c r="A10" t="s">
        <v>8</v>
      </c>
      <c r="C10">
        <v>157</v>
      </c>
      <c r="D10" s="2">
        <v>76205</v>
      </c>
      <c r="E10" s="3">
        <v>75552</v>
      </c>
      <c r="F10">
        <v>119</v>
      </c>
      <c r="G10" s="2">
        <v>58044</v>
      </c>
      <c r="H10" s="3">
        <v>51656</v>
      </c>
      <c r="I10">
        <v>141</v>
      </c>
      <c r="J10" s="2">
        <v>168650</v>
      </c>
      <c r="K10" s="3">
        <v>146563</v>
      </c>
      <c r="L10">
        <v>138</v>
      </c>
      <c r="M10" s="2">
        <f>(98507+98568)/2</f>
        <v>98537.5</v>
      </c>
      <c r="N10" s="5">
        <f>(90821+91272)/2</f>
        <v>91046.5</v>
      </c>
      <c r="O10" s="5"/>
      <c r="P10" s="4"/>
      <c r="Q10" s="6"/>
      <c r="R10" s="6"/>
      <c r="S10" s="4"/>
      <c r="T10" s="6"/>
      <c r="U10" s="6"/>
      <c r="V10" s="4"/>
      <c r="W10" s="6"/>
      <c r="X10" s="6"/>
      <c r="Y10" s="4"/>
    </row>
    <row r="11" spans="1:25" ht="12.75">
      <c r="A11" t="s">
        <v>9</v>
      </c>
      <c r="C11">
        <v>30</v>
      </c>
      <c r="D11" s="2">
        <f>(867636+1002956)/2</f>
        <v>935296</v>
      </c>
      <c r="E11" s="3">
        <f>(716545+913609)/2</f>
        <v>815077</v>
      </c>
      <c r="F11">
        <v>45</v>
      </c>
      <c r="G11" s="2">
        <v>960503</v>
      </c>
      <c r="H11" s="3">
        <v>941014</v>
      </c>
      <c r="I11">
        <v>32</v>
      </c>
      <c r="J11" s="2">
        <f>(853297+953236)/2</f>
        <v>903266.5</v>
      </c>
      <c r="K11" s="3">
        <f>(807521+822481)/2</f>
        <v>815001</v>
      </c>
      <c r="L11">
        <v>34</v>
      </c>
      <c r="M11" s="2">
        <f>(635048+652429)/2</f>
        <v>643738.5</v>
      </c>
      <c r="N11" s="5">
        <f>(619859+636468)/2</f>
        <v>628163.5</v>
      </c>
      <c r="O11" s="5"/>
      <c r="P11" s="4"/>
      <c r="Q11" s="6"/>
      <c r="R11" s="6"/>
      <c r="S11" s="4"/>
      <c r="T11" s="6"/>
      <c r="U11" s="6"/>
      <c r="V11" s="4"/>
      <c r="W11" s="6"/>
      <c r="X11" s="6"/>
      <c r="Y11" s="4"/>
    </row>
    <row r="12" spans="5:25" ht="12.75">
      <c r="E12" s="1"/>
      <c r="H12" s="1"/>
      <c r="J12" s="2"/>
      <c r="K12" s="3"/>
      <c r="M12" s="2"/>
      <c r="N12" s="5"/>
      <c r="O12" s="5"/>
      <c r="P12" s="4"/>
      <c r="Q12" s="6"/>
      <c r="R12" s="6"/>
      <c r="S12" s="4"/>
      <c r="T12" s="6"/>
      <c r="U12" s="6"/>
      <c r="V12" s="4"/>
      <c r="W12" s="6"/>
      <c r="X12" s="6"/>
      <c r="Y12" s="4"/>
    </row>
    <row r="13" spans="1:25" ht="12.75">
      <c r="A13" t="s">
        <v>10</v>
      </c>
      <c r="E13" s="1"/>
      <c r="H13" s="1"/>
      <c r="J13" s="2"/>
      <c r="K13" s="3"/>
      <c r="M13" s="2"/>
      <c r="N13" s="5"/>
      <c r="O13" s="5"/>
      <c r="P13" s="4"/>
      <c r="Q13" s="6"/>
      <c r="R13" s="6"/>
      <c r="S13" s="4"/>
      <c r="T13" s="6"/>
      <c r="U13" s="6"/>
      <c r="V13" s="4"/>
      <c r="W13" s="6"/>
      <c r="X13" s="6"/>
      <c r="Y13" s="4"/>
    </row>
    <row r="14" spans="1:25" ht="12.75">
      <c r="A14" t="s">
        <v>7</v>
      </c>
      <c r="C14">
        <v>210</v>
      </c>
      <c r="D14" s="2">
        <f>(994806+1000809)/2</f>
        <v>997807.5</v>
      </c>
      <c r="E14" s="3">
        <f>(819349+827530)/2</f>
        <v>823439.5</v>
      </c>
      <c r="F14">
        <v>199</v>
      </c>
      <c r="G14" s="2">
        <v>796813</v>
      </c>
      <c r="H14" s="3">
        <v>732941</v>
      </c>
      <c r="I14">
        <v>196</v>
      </c>
      <c r="J14" s="2">
        <f>(762711+770504)/2</f>
        <v>766607.5</v>
      </c>
      <c r="K14" s="3">
        <f>(680273+681112)/2</f>
        <v>680692.5</v>
      </c>
      <c r="L14">
        <v>211</v>
      </c>
      <c r="M14" s="2">
        <v>643079</v>
      </c>
      <c r="N14" s="5">
        <v>529072</v>
      </c>
      <c r="O14" s="5"/>
      <c r="P14" s="4"/>
      <c r="Q14" s="6"/>
      <c r="R14" s="6"/>
      <c r="S14" s="4"/>
      <c r="T14" s="6"/>
      <c r="U14" s="6"/>
      <c r="V14" s="4"/>
      <c r="W14" s="6"/>
      <c r="X14" s="6"/>
      <c r="Y14" s="4"/>
    </row>
    <row r="15" spans="1:25" ht="12.75">
      <c r="A15" t="s">
        <v>8</v>
      </c>
      <c r="C15">
        <v>127</v>
      </c>
      <c r="D15" s="2">
        <v>81188</v>
      </c>
      <c r="E15" s="3">
        <v>87335</v>
      </c>
      <c r="F15">
        <v>119</v>
      </c>
      <c r="G15" s="2">
        <v>65342</v>
      </c>
      <c r="H15" s="3">
        <v>55145</v>
      </c>
      <c r="I15">
        <v>136</v>
      </c>
      <c r="J15" s="2">
        <f>(74212+81311)/2</f>
        <v>77761.5</v>
      </c>
      <c r="K15" s="3">
        <f>(66916+69316)/2</f>
        <v>68116</v>
      </c>
      <c r="L15">
        <v>117</v>
      </c>
      <c r="M15" s="2">
        <v>194752</v>
      </c>
      <c r="N15" s="5">
        <v>160160</v>
      </c>
      <c r="O15" s="5"/>
      <c r="P15" s="4"/>
      <c r="Q15" s="6"/>
      <c r="R15" s="6"/>
      <c r="S15" s="4"/>
      <c r="T15" s="6"/>
      <c r="U15" s="6"/>
      <c r="V15" s="4"/>
      <c r="W15" s="6"/>
      <c r="X15" s="6"/>
      <c r="Y15" s="4"/>
    </row>
    <row r="16" spans="1:25" ht="12.75">
      <c r="A16" t="s">
        <v>9</v>
      </c>
      <c r="C16">
        <v>33</v>
      </c>
      <c r="D16" s="2">
        <v>1352598</v>
      </c>
      <c r="E16" s="3">
        <v>1333561</v>
      </c>
      <c r="F16">
        <v>45</v>
      </c>
      <c r="G16" s="2">
        <v>1128222</v>
      </c>
      <c r="H16" s="3">
        <v>1049175</v>
      </c>
      <c r="I16">
        <v>31</v>
      </c>
      <c r="J16" s="2">
        <v>1112835</v>
      </c>
      <c r="K16" s="3">
        <v>1064863</v>
      </c>
      <c r="L16">
        <v>30</v>
      </c>
      <c r="M16" s="2">
        <f>(858172+873377)/2</f>
        <v>865774.5</v>
      </c>
      <c r="N16" s="5">
        <f>(824466+832037)/2</f>
        <v>828251.5</v>
      </c>
      <c r="O16" s="5"/>
      <c r="P16" s="4"/>
      <c r="Q16" s="6"/>
      <c r="R16" s="6"/>
      <c r="S16" s="4"/>
      <c r="T16" s="6"/>
      <c r="U16" s="6"/>
      <c r="V16" s="4"/>
      <c r="W16" s="6"/>
      <c r="X16" s="6"/>
      <c r="Y16" s="4"/>
    </row>
    <row r="17" spans="14:25" ht="12.75"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2.75">
      <c r="A18" t="s">
        <v>11</v>
      </c>
    </row>
  </sheetData>
  <printOptions/>
  <pageMargins left="0.5" right="0.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1" sqref="A1:H3"/>
    </sheetView>
  </sheetViews>
  <sheetFormatPr defaultColWidth="9.140625" defaultRowHeight="12.75"/>
  <sheetData>
    <row r="1" spans="2:8" ht="12.75">
      <c r="B1">
        <v>1992</v>
      </c>
      <c r="C1">
        <v>1994</v>
      </c>
      <c r="D1">
        <v>1996</v>
      </c>
      <c r="E1">
        <v>1998</v>
      </c>
      <c r="F1">
        <v>2000</v>
      </c>
      <c r="G1">
        <v>2002</v>
      </c>
      <c r="H1">
        <v>2004</v>
      </c>
    </row>
    <row r="2" spans="1:8" ht="12.75">
      <c r="A2" t="s">
        <v>12</v>
      </c>
      <c r="B2" s="2">
        <v>63372</v>
      </c>
      <c r="C2" s="2">
        <v>71556</v>
      </c>
      <c r="D2" s="2">
        <v>122318</v>
      </c>
      <c r="E2" s="2">
        <v>91047</v>
      </c>
      <c r="F2" s="2">
        <v>146563</v>
      </c>
      <c r="G2" s="2">
        <v>51656</v>
      </c>
      <c r="H2" s="2">
        <v>79195</v>
      </c>
    </row>
    <row r="3" spans="1:8" ht="12.75">
      <c r="A3" t="s">
        <v>13</v>
      </c>
      <c r="B3" s="2">
        <v>79801</v>
      </c>
      <c r="C3" s="2">
        <v>132619</v>
      </c>
      <c r="D3" s="2">
        <v>98288</v>
      </c>
      <c r="E3" s="2">
        <v>160160</v>
      </c>
      <c r="F3" s="2">
        <v>68116</v>
      </c>
      <c r="G3" s="2">
        <v>55145</v>
      </c>
      <c r="H3" s="2">
        <v>95396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2004-12-22T21:32:02Z</cp:lastPrinted>
  <dcterms:created xsi:type="dcterms:W3CDTF">2002-12-30T16:56:16Z</dcterms:created>
  <dcterms:modified xsi:type="dcterms:W3CDTF">2004-12-30T15:29:58Z</dcterms:modified>
  <cp:category/>
  <cp:version/>
  <cp:contentType/>
  <cp:contentStatus/>
</cp:coreProperties>
</file>