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over time" sheetId="1" r:id="rId1"/>
    <sheet name="2002 sum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<sst xmlns="http://schemas.openxmlformats.org/spreadsheetml/2006/main" count="97" uniqueCount="25">
  <si>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</si>
  <si>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</si>
  <si>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</si>
  <si>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</si>
  <si>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</si>
  <si>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</si>
  <si>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</si>
  <si>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</si>
  <si>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</si>
  <si>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</si>
  <si>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</si>
  <si>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</si>
  <si>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</si>
  <si>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</si>
  <si>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</si>
  <si>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</si>
  <si>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House</t>
  </si>
  <si>
    <t>PACs</t>
  </si>
  <si>
    <t>Other</t>
  </si>
  <si>
    <t xml:space="preserve">   Incumbents</t>
  </si>
  <si>
    <t>Other Party</t>
  </si>
  <si>
    <t>Total</t>
  </si>
  <si>
    <t>Off Year Activity of 2002 Congressional Campaigns</t>
  </si>
  <si>
    <t>Off Year Financial Activity of Congressional Candidates - 1990-2002</t>
  </si>
  <si>
    <t>Off Year Financial Activity of Congressional Candidates - 1992-2002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</si>
</sst>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0\)"/>
    <numFmt numFmtId="165" formatCode="&quot;$&quot;#,##0"/>
    <numFmt numFmtId="166" formatCode="&quot;$&quot;#,##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workbookViewId="0" topLeftCell="A1">
      <selection activeCell="I2" sqref="I2"/>
    </sheetView>
  </sheetViews>
  <sheetFormatPr defaultColWidth="9.140625" defaultRowHeight="12.75"/>
  <cols>
    <col min="5" max="5" width="10.7109375" style="0" customWidth="1"/>
    <col min="6" max="8" width="12.7109375" style="1" customWidth="1"/>
    <col min="9" max="9" width="13.7109375" style="1" customWidth="1"/>
    <col min="10" max="12" width="12.7109375" style="1" customWidth="1"/>
    <col min="13" max="13" width="11.7109375" style="0" bestFit="1" customWidth="1"/>
    <col min="14" max="14" width="9.28125" style="0" bestFit="1" customWidth="1"/>
  </cols>
  <sheetData>
    <row r="1" ht="12.75">
      <c r="A1" s="3" t="s">
        <v>24</v>
      </c>
    </row>
    <row r="2" spans="3:12" s="2" customFormat="1" ht="12.75">
      <c r="C2"/>
      <c r="F2" s="3"/>
      <c r="G2" s="3" t="s">
        <v>0</v>
      </c>
      <c r="H2" s="3" t="s">
        <v>0</v>
      </c>
      <c r="I2" s="3" t="s">
        <v>1</v>
      </c>
      <c r="J2" s="3"/>
      <c r="K2" s="3"/>
      <c r="L2" s="3"/>
    </row>
    <row r="3" spans="3:12" s="2" customFormat="1" ht="13.5" thickBot="1">
      <c r="C3"/>
      <c r="E3" s="4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</row>
    <row r="6" spans="1:12" ht="12.75">
      <c r="A6" s="6" t="s">
        <v>10</v>
      </c>
      <c r="D6" s="15">
        <v>2002</v>
      </c>
      <c r="E6">
        <f aca="true" t="shared" si="0" ref="E6:L11">E14+E47</f>
        <v>103</v>
      </c>
      <c r="F6" s="1">
        <f t="shared" si="0"/>
        <v>95544524</v>
      </c>
      <c r="G6" s="1">
        <f t="shared" si="0"/>
        <v>66046214</v>
      </c>
      <c r="H6" s="1">
        <f t="shared" si="0"/>
        <v>20245886</v>
      </c>
      <c r="I6" s="1">
        <f t="shared" si="0"/>
        <v>4418494</v>
      </c>
      <c r="J6" s="1">
        <f t="shared" si="0"/>
        <v>30000552</v>
      </c>
      <c r="K6" s="1">
        <f t="shared" si="0"/>
        <v>83440662</v>
      </c>
      <c r="L6" s="1">
        <f t="shared" si="0"/>
        <v>7249507</v>
      </c>
    </row>
    <row r="7" spans="4:12" ht="12.75">
      <c r="D7" s="15">
        <v>2000</v>
      </c>
      <c r="E7">
        <f t="shared" si="0"/>
        <v>142</v>
      </c>
      <c r="F7" s="1">
        <f t="shared" si="0"/>
        <v>117628753</v>
      </c>
      <c r="G7" s="1">
        <f t="shared" si="0"/>
        <v>83514894</v>
      </c>
      <c r="H7" s="1">
        <f t="shared" si="0"/>
        <v>19740205</v>
      </c>
      <c r="I7" s="1">
        <f t="shared" si="0"/>
        <v>7717114</v>
      </c>
      <c r="J7" s="1">
        <f t="shared" si="0"/>
        <v>42659869</v>
      </c>
      <c r="K7" s="1">
        <f t="shared" si="0"/>
        <v>96470497</v>
      </c>
      <c r="L7" s="1">
        <f t="shared" si="0"/>
        <v>8493195</v>
      </c>
    </row>
    <row r="8" spans="4:12" ht="12.75">
      <c r="D8" s="14">
        <v>1998</v>
      </c>
      <c r="E8">
        <f t="shared" si="0"/>
        <v>107</v>
      </c>
      <c r="F8" s="1">
        <f t="shared" si="0"/>
        <v>96610299</v>
      </c>
      <c r="G8" s="1">
        <f t="shared" si="0"/>
        <v>58296945</v>
      </c>
      <c r="H8" s="1">
        <f t="shared" si="0"/>
        <v>16124810</v>
      </c>
      <c r="I8" s="1">
        <f t="shared" si="0"/>
        <v>12152806</v>
      </c>
      <c r="J8" s="1">
        <f t="shared" si="0"/>
        <v>38875953</v>
      </c>
      <c r="K8" s="1">
        <f t="shared" si="0"/>
        <v>84824693</v>
      </c>
      <c r="L8" s="1">
        <f t="shared" si="0"/>
        <v>13992543</v>
      </c>
    </row>
    <row r="9" spans="4:12" ht="12.75">
      <c r="D9">
        <v>1996</v>
      </c>
      <c r="E9">
        <f t="shared" si="0"/>
        <v>121</v>
      </c>
      <c r="F9" s="1">
        <f t="shared" si="0"/>
        <v>67833190</v>
      </c>
      <c r="G9" s="1">
        <f t="shared" si="0"/>
        <v>42766293</v>
      </c>
      <c r="H9" s="1">
        <f t="shared" si="0"/>
        <v>11868205</v>
      </c>
      <c r="I9" s="1">
        <f t="shared" si="0"/>
        <v>7585853</v>
      </c>
      <c r="J9" s="1">
        <f t="shared" si="0"/>
        <v>32998732</v>
      </c>
      <c r="K9" s="1">
        <f t="shared" si="0"/>
        <v>44349813</v>
      </c>
      <c r="L9" s="1">
        <f t="shared" si="0"/>
        <v>6679424</v>
      </c>
    </row>
    <row r="10" spans="4:12" ht="12.75">
      <c r="D10">
        <v>1994</v>
      </c>
      <c r="E10">
        <f t="shared" si="0"/>
        <v>115</v>
      </c>
      <c r="F10" s="1">
        <f t="shared" si="0"/>
        <v>75704495</v>
      </c>
      <c r="G10" s="1">
        <f t="shared" si="0"/>
        <v>53042711</v>
      </c>
      <c r="H10" s="1">
        <f t="shared" si="0"/>
        <v>13703222</v>
      </c>
      <c r="I10" s="1">
        <f t="shared" si="0"/>
        <v>5322755</v>
      </c>
      <c r="J10" s="1">
        <f t="shared" si="0"/>
        <v>40176957</v>
      </c>
      <c r="K10" s="1">
        <f t="shared" si="0"/>
        <v>48114923</v>
      </c>
      <c r="L10" s="1">
        <f t="shared" si="0"/>
        <v>9169009</v>
      </c>
    </row>
    <row r="11" spans="4:12" ht="12.75">
      <c r="D11">
        <v>1992</v>
      </c>
      <c r="E11">
        <f t="shared" si="0"/>
        <v>101</v>
      </c>
      <c r="F11" s="1">
        <f t="shared" si="0"/>
        <v>77209718</v>
      </c>
      <c r="G11" s="1">
        <f t="shared" si="0"/>
        <v>49006631</v>
      </c>
      <c r="H11" s="1">
        <f t="shared" si="0"/>
        <v>17483216</v>
      </c>
      <c r="I11" s="1">
        <f t="shared" si="0"/>
        <v>5768157</v>
      </c>
      <c r="J11" s="1">
        <f t="shared" si="0"/>
        <v>35737442</v>
      </c>
      <c r="K11" s="1">
        <f t="shared" si="0"/>
        <v>62332012</v>
      </c>
      <c r="L11" s="1">
        <f t="shared" si="0"/>
        <v>5874849</v>
      </c>
    </row>
    <row r="14" spans="2:12" ht="12.75">
      <c r="B14" s="6" t="s">
        <v>11</v>
      </c>
      <c r="D14" s="15">
        <v>2002</v>
      </c>
      <c r="E14">
        <f aca="true" t="shared" si="1" ref="E14:L19">E22+E30+E38</f>
        <v>46</v>
      </c>
      <c r="F14" s="1">
        <f t="shared" si="1"/>
        <v>49532749</v>
      </c>
      <c r="G14" s="1">
        <f t="shared" si="1"/>
        <v>36317169</v>
      </c>
      <c r="H14" s="1">
        <f t="shared" si="1"/>
        <v>9143995</v>
      </c>
      <c r="I14" s="1">
        <f t="shared" si="1"/>
        <v>1764705</v>
      </c>
      <c r="J14" s="1">
        <f t="shared" si="1"/>
        <v>16464178</v>
      </c>
      <c r="K14" s="1">
        <f t="shared" si="1"/>
        <v>43484254</v>
      </c>
      <c r="L14" s="1">
        <f t="shared" si="1"/>
        <v>1629958</v>
      </c>
    </row>
    <row r="15" spans="4:12" ht="12.75">
      <c r="D15" s="15">
        <v>2000</v>
      </c>
      <c r="E15">
        <f t="shared" si="1"/>
        <v>77</v>
      </c>
      <c r="F15" s="1">
        <f t="shared" si="1"/>
        <v>53742126</v>
      </c>
      <c r="G15" s="1">
        <f t="shared" si="1"/>
        <v>36294154</v>
      </c>
      <c r="H15" s="1">
        <f t="shared" si="1"/>
        <v>7649378</v>
      </c>
      <c r="I15" s="1">
        <f t="shared" si="1"/>
        <v>7026334</v>
      </c>
      <c r="J15" s="1">
        <f t="shared" si="1"/>
        <v>20897786</v>
      </c>
      <c r="K15" s="1">
        <f t="shared" si="1"/>
        <v>37015489</v>
      </c>
      <c r="L15" s="1">
        <f t="shared" si="1"/>
        <v>5850532</v>
      </c>
    </row>
    <row r="16" spans="4:12" ht="12.75">
      <c r="D16" s="14">
        <v>1998</v>
      </c>
      <c r="E16">
        <f t="shared" si="1"/>
        <v>49</v>
      </c>
      <c r="F16" s="1">
        <f t="shared" si="1"/>
        <v>47030694</v>
      </c>
      <c r="G16" s="1">
        <f t="shared" si="1"/>
        <v>30072304</v>
      </c>
      <c r="H16" s="1">
        <f t="shared" si="1"/>
        <v>7947341</v>
      </c>
      <c r="I16" s="1">
        <f t="shared" si="1"/>
        <v>1696002</v>
      </c>
      <c r="J16" s="1">
        <f t="shared" si="1"/>
        <v>16535729</v>
      </c>
      <c r="K16" s="1">
        <f t="shared" si="1"/>
        <v>40852149</v>
      </c>
      <c r="L16" s="1">
        <f t="shared" si="1"/>
        <v>2026051</v>
      </c>
    </row>
    <row r="17" spans="4:12" ht="12.75">
      <c r="D17">
        <v>1996</v>
      </c>
      <c r="E17">
        <f t="shared" si="1"/>
        <v>53</v>
      </c>
      <c r="F17" s="1">
        <f t="shared" si="1"/>
        <v>32303208</v>
      </c>
      <c r="G17" s="1">
        <f t="shared" si="1"/>
        <v>21853041</v>
      </c>
      <c r="H17" s="1">
        <f t="shared" si="1"/>
        <v>4322666</v>
      </c>
      <c r="I17" s="1">
        <f t="shared" si="1"/>
        <v>3132720</v>
      </c>
      <c r="J17" s="1">
        <f t="shared" si="1"/>
        <v>15177853</v>
      </c>
      <c r="K17" s="1">
        <f t="shared" si="1"/>
        <v>20171822</v>
      </c>
      <c r="L17" s="1">
        <f t="shared" si="1"/>
        <v>2328740</v>
      </c>
    </row>
    <row r="18" spans="4:12" ht="12.75">
      <c r="D18">
        <v>1994</v>
      </c>
      <c r="E18">
        <f t="shared" si="1"/>
        <v>50</v>
      </c>
      <c r="F18" s="1">
        <f t="shared" si="1"/>
        <v>41226070</v>
      </c>
      <c r="G18" s="1">
        <f t="shared" si="1"/>
        <v>27641260</v>
      </c>
      <c r="H18" s="1">
        <f t="shared" si="1"/>
        <v>7768668</v>
      </c>
      <c r="I18" s="1">
        <f t="shared" si="1"/>
        <v>3387720</v>
      </c>
      <c r="J18" s="1">
        <f t="shared" si="1"/>
        <v>18784710</v>
      </c>
      <c r="K18" s="1">
        <f t="shared" si="1"/>
        <v>29246668</v>
      </c>
      <c r="L18" s="1">
        <f t="shared" si="1"/>
        <v>6980628</v>
      </c>
    </row>
    <row r="19" spans="4:12" ht="12.75">
      <c r="D19">
        <v>1992</v>
      </c>
      <c r="E19">
        <f t="shared" si="1"/>
        <v>49</v>
      </c>
      <c r="F19" s="1">
        <f t="shared" si="1"/>
        <v>45750410</v>
      </c>
      <c r="G19" s="1">
        <f t="shared" si="1"/>
        <v>28447850</v>
      </c>
      <c r="H19" s="1">
        <f t="shared" si="1"/>
        <v>11346167</v>
      </c>
      <c r="I19" s="1">
        <f t="shared" si="1"/>
        <v>3051868</v>
      </c>
      <c r="J19" s="1">
        <f t="shared" si="1"/>
        <v>18954450</v>
      </c>
      <c r="K19" s="1">
        <f t="shared" si="1"/>
        <v>37446914</v>
      </c>
      <c r="L19" s="1">
        <f t="shared" si="1"/>
        <v>2920226</v>
      </c>
    </row>
    <row r="22" spans="3:12" ht="12.75">
      <c r="C22" t="s">
        <v>12</v>
      </c>
      <c r="D22" s="15">
        <v>2002</v>
      </c>
      <c r="E22">
        <v>14</v>
      </c>
      <c r="F22" s="1">
        <v>36520123</v>
      </c>
      <c r="G22" s="1">
        <v>26641789</v>
      </c>
      <c r="H22" s="1">
        <v>8150415</v>
      </c>
      <c r="I22" s="1">
        <v>21000</v>
      </c>
      <c r="J22" s="1">
        <v>13179485</v>
      </c>
      <c r="K22" s="1">
        <v>33589136</v>
      </c>
      <c r="L22" s="1">
        <v>435575</v>
      </c>
    </row>
    <row r="23" spans="4:12" ht="12.75">
      <c r="D23" s="15">
        <v>2000</v>
      </c>
      <c r="E23">
        <v>10</v>
      </c>
      <c r="F23" s="1">
        <v>18272108</v>
      </c>
      <c r="G23" s="1">
        <v>12877610</v>
      </c>
      <c r="H23" s="1">
        <v>4706457</v>
      </c>
      <c r="I23" s="1">
        <v>138675</v>
      </c>
      <c r="J23" s="1">
        <v>6477015</v>
      </c>
      <c r="K23" s="1">
        <v>15466432</v>
      </c>
      <c r="L23" s="1">
        <v>0</v>
      </c>
    </row>
    <row r="24" spans="4:12" ht="12.75">
      <c r="D24" s="14">
        <v>1998</v>
      </c>
      <c r="E24">
        <v>15</v>
      </c>
      <c r="F24" s="1">
        <v>27606495</v>
      </c>
      <c r="G24" s="1">
        <v>19313320</v>
      </c>
      <c r="H24" s="1">
        <v>6960036</v>
      </c>
      <c r="I24" s="1">
        <v>500</v>
      </c>
      <c r="J24" s="1">
        <v>11694845</v>
      </c>
      <c r="K24" s="1">
        <v>24265075</v>
      </c>
      <c r="L24" s="1">
        <v>37821</v>
      </c>
    </row>
    <row r="25" spans="4:12" ht="12.75">
      <c r="D25">
        <v>1996</v>
      </c>
      <c r="E25" s="16">
        <v>7</v>
      </c>
      <c r="F25" s="1">
        <v>14064143</v>
      </c>
      <c r="G25" s="1">
        <v>11468906</v>
      </c>
      <c r="H25" s="1">
        <v>2124306</v>
      </c>
      <c r="I25" s="1">
        <v>0</v>
      </c>
      <c r="J25" s="1">
        <v>6684459</v>
      </c>
      <c r="K25" s="1">
        <v>10004147</v>
      </c>
      <c r="L25" s="1">
        <v>130308</v>
      </c>
    </row>
    <row r="26" spans="4:12" ht="12.75">
      <c r="D26">
        <v>1994</v>
      </c>
      <c r="E26">
        <v>17</v>
      </c>
      <c r="F26" s="1">
        <v>27465126</v>
      </c>
      <c r="G26" s="1">
        <v>19062934</v>
      </c>
      <c r="H26" s="1">
        <v>6215590</v>
      </c>
      <c r="I26" s="1">
        <v>609065</v>
      </c>
      <c r="J26" s="1">
        <v>9514717</v>
      </c>
      <c r="K26" s="1">
        <v>24109305</v>
      </c>
      <c r="L26" s="1">
        <v>3695575</v>
      </c>
    </row>
    <row r="27" spans="4:12" ht="12.75">
      <c r="D27">
        <v>1992</v>
      </c>
      <c r="E27">
        <v>19</v>
      </c>
      <c r="F27" s="1">
        <v>22536627</v>
      </c>
      <c r="G27" s="1">
        <v>12055710</v>
      </c>
      <c r="H27" s="1">
        <v>9454872</v>
      </c>
      <c r="I27" s="1">
        <v>12244</v>
      </c>
      <c r="J27" s="1">
        <v>8011304</v>
      </c>
      <c r="K27" s="1">
        <v>22664200</v>
      </c>
      <c r="L27" s="1">
        <v>95142</v>
      </c>
    </row>
    <row r="30" spans="3:12" ht="12.75">
      <c r="C30" t="s">
        <v>13</v>
      </c>
      <c r="D30" s="15">
        <v>2002</v>
      </c>
      <c r="E30">
        <v>23</v>
      </c>
      <c r="F30" s="1">
        <v>8109102</v>
      </c>
      <c r="G30" s="1">
        <v>5333517</v>
      </c>
      <c r="H30" s="1">
        <v>839605</v>
      </c>
      <c r="I30" s="1">
        <v>1650705</v>
      </c>
      <c r="J30" s="1">
        <v>2363506</v>
      </c>
      <c r="K30" s="1">
        <v>5912781</v>
      </c>
      <c r="L30" s="1">
        <v>1088254</v>
      </c>
    </row>
    <row r="31" spans="4:12" ht="12.75">
      <c r="D31" s="15">
        <v>2000</v>
      </c>
      <c r="E31">
        <v>49</v>
      </c>
      <c r="F31" s="1">
        <v>14565449</v>
      </c>
      <c r="G31" s="1">
        <v>10375043</v>
      </c>
      <c r="H31" s="1">
        <v>1712113</v>
      </c>
      <c r="I31" s="1">
        <v>1874313</v>
      </c>
      <c r="J31" s="1">
        <v>4512879</v>
      </c>
      <c r="K31" s="1">
        <v>10626515</v>
      </c>
      <c r="L31" s="1">
        <v>1826986</v>
      </c>
    </row>
    <row r="32" spans="4:12" ht="12.75">
      <c r="D32" s="14">
        <v>1998</v>
      </c>
      <c r="E32">
        <v>24</v>
      </c>
      <c r="F32" s="1">
        <v>14141047</v>
      </c>
      <c r="G32" s="1">
        <v>7156474</v>
      </c>
      <c r="H32" s="1">
        <v>372991</v>
      </c>
      <c r="I32" s="1">
        <v>806222</v>
      </c>
      <c r="J32" s="1">
        <v>3103824</v>
      </c>
      <c r="K32" s="1">
        <v>11306203</v>
      </c>
      <c r="L32" s="1">
        <v>1106998</v>
      </c>
    </row>
    <row r="33" spans="4:12" ht="12.75">
      <c r="D33">
        <v>1996</v>
      </c>
      <c r="E33" s="16">
        <v>18</v>
      </c>
      <c r="F33" s="1">
        <v>7267395</v>
      </c>
      <c r="G33" s="1">
        <v>3993762</v>
      </c>
      <c r="H33" s="1">
        <v>476860</v>
      </c>
      <c r="I33" s="1">
        <v>2305108</v>
      </c>
      <c r="J33" s="1">
        <v>3260379</v>
      </c>
      <c r="K33" s="1">
        <v>4141541</v>
      </c>
      <c r="L33" s="1">
        <v>1399201</v>
      </c>
    </row>
    <row r="34" spans="4:12" ht="12.75">
      <c r="D34">
        <v>1994</v>
      </c>
      <c r="E34">
        <v>17</v>
      </c>
      <c r="F34" s="1">
        <v>6097231</v>
      </c>
      <c r="G34" s="1">
        <v>2889493</v>
      </c>
      <c r="H34" s="1">
        <v>139655</v>
      </c>
      <c r="I34" s="1">
        <v>2463506</v>
      </c>
      <c r="J34" s="1">
        <v>3360236</v>
      </c>
      <c r="K34" s="1">
        <v>2742043</v>
      </c>
      <c r="L34" s="1">
        <v>2480671</v>
      </c>
    </row>
    <row r="35" spans="4:12" ht="12.75">
      <c r="D35">
        <v>1992</v>
      </c>
      <c r="E35">
        <v>23</v>
      </c>
      <c r="F35" s="1">
        <v>14077061</v>
      </c>
      <c r="G35" s="1">
        <v>10063839</v>
      </c>
      <c r="H35" s="1">
        <v>1165557</v>
      </c>
      <c r="I35" s="1">
        <v>1715399</v>
      </c>
      <c r="J35" s="1">
        <v>7177788</v>
      </c>
      <c r="K35" s="1">
        <v>7653347</v>
      </c>
      <c r="L35" s="1">
        <v>2522993</v>
      </c>
    </row>
    <row r="38" spans="3:12" ht="12.75">
      <c r="C38" t="s">
        <v>14</v>
      </c>
      <c r="D38" s="15">
        <v>2002</v>
      </c>
      <c r="E38">
        <v>9</v>
      </c>
      <c r="F38" s="1">
        <v>4903524</v>
      </c>
      <c r="G38" s="1">
        <v>4341863</v>
      </c>
      <c r="H38" s="1">
        <v>153975</v>
      </c>
      <c r="I38" s="1">
        <v>93000</v>
      </c>
      <c r="J38" s="1">
        <v>921187</v>
      </c>
      <c r="K38" s="1">
        <v>3982337</v>
      </c>
      <c r="L38" s="1">
        <v>106129</v>
      </c>
    </row>
    <row r="39" spans="4:12" ht="12.75">
      <c r="D39" s="15">
        <v>2000</v>
      </c>
      <c r="E39">
        <v>18</v>
      </c>
      <c r="F39" s="1">
        <v>20904569</v>
      </c>
      <c r="G39" s="1">
        <v>13041501</v>
      </c>
      <c r="H39" s="1">
        <v>1230808</v>
      </c>
      <c r="I39" s="1">
        <v>5013346</v>
      </c>
      <c r="J39" s="1">
        <v>9907892</v>
      </c>
      <c r="K39" s="1">
        <v>10922542</v>
      </c>
      <c r="L39" s="1">
        <v>4023546</v>
      </c>
    </row>
    <row r="40" spans="4:12" ht="12.75">
      <c r="D40" s="14">
        <v>1998</v>
      </c>
      <c r="E40">
        <v>10</v>
      </c>
      <c r="F40" s="1">
        <v>5283152</v>
      </c>
      <c r="G40" s="1">
        <v>3602510</v>
      </c>
      <c r="H40" s="1">
        <v>614314</v>
      </c>
      <c r="I40" s="1">
        <v>889280</v>
      </c>
      <c r="J40" s="1">
        <v>1737060</v>
      </c>
      <c r="K40" s="1">
        <v>5280871</v>
      </c>
      <c r="L40" s="1">
        <v>881232</v>
      </c>
    </row>
    <row r="41" spans="4:12" ht="12.75">
      <c r="D41">
        <v>1996</v>
      </c>
      <c r="E41" s="16">
        <v>28</v>
      </c>
      <c r="F41" s="1">
        <f>10201937+769733</f>
        <v>10971670</v>
      </c>
      <c r="G41" s="1">
        <f>5918372+472001</f>
        <v>6390373</v>
      </c>
      <c r="H41" s="1">
        <f>1425661+295839</f>
        <v>1721500</v>
      </c>
      <c r="I41" s="1">
        <v>827612</v>
      </c>
      <c r="J41" s="1">
        <f>4926362+306653</f>
        <v>5233015</v>
      </c>
      <c r="K41" s="1">
        <f>5494247+531887</f>
        <v>6026134</v>
      </c>
      <c r="L41" s="1">
        <f>693436+105795</f>
        <v>799231</v>
      </c>
    </row>
    <row r="42" spans="4:12" ht="12.75">
      <c r="D42">
        <v>1994</v>
      </c>
      <c r="E42">
        <v>16</v>
      </c>
      <c r="F42" s="1">
        <v>7663713</v>
      </c>
      <c r="G42" s="1">
        <v>5688833</v>
      </c>
      <c r="H42" s="1">
        <v>1413423</v>
      </c>
      <c r="I42" s="1">
        <v>315149</v>
      </c>
      <c r="J42" s="1">
        <v>5909757</v>
      </c>
      <c r="K42" s="1">
        <v>2395320</v>
      </c>
      <c r="L42" s="1">
        <v>804382</v>
      </c>
    </row>
    <row r="43" spans="4:12" ht="12.75">
      <c r="D43">
        <v>1992</v>
      </c>
      <c r="E43">
        <v>7</v>
      </c>
      <c r="F43" s="1">
        <v>9136722</v>
      </c>
      <c r="G43" s="1">
        <v>6328301</v>
      </c>
      <c r="H43" s="1">
        <v>725738</v>
      </c>
      <c r="I43" s="1">
        <v>1324225</v>
      </c>
      <c r="J43" s="1">
        <v>3765358</v>
      </c>
      <c r="K43" s="1">
        <v>7129367</v>
      </c>
      <c r="L43" s="1">
        <v>302091</v>
      </c>
    </row>
    <row r="47" spans="2:12" ht="12.75">
      <c r="B47" s="6" t="s">
        <v>15</v>
      </c>
      <c r="D47" s="15">
        <v>2002</v>
      </c>
      <c r="E47">
        <f aca="true" t="shared" si="2" ref="E47:L52">E55+E63+E71</f>
        <v>57</v>
      </c>
      <c r="F47" s="1">
        <f t="shared" si="2"/>
        <v>46011775</v>
      </c>
      <c r="G47" s="1">
        <f t="shared" si="2"/>
        <v>29729045</v>
      </c>
      <c r="H47" s="1">
        <f t="shared" si="2"/>
        <v>11101891</v>
      </c>
      <c r="I47" s="1">
        <f t="shared" si="2"/>
        <v>2653789</v>
      </c>
      <c r="J47" s="1">
        <f t="shared" si="2"/>
        <v>13536374</v>
      </c>
      <c r="K47" s="1">
        <f t="shared" si="2"/>
        <v>39956408</v>
      </c>
      <c r="L47" s="1">
        <f t="shared" si="2"/>
        <v>5619549</v>
      </c>
    </row>
    <row r="48" spans="4:12" ht="12.75">
      <c r="D48" s="15">
        <v>2000</v>
      </c>
      <c r="E48">
        <f t="shared" si="2"/>
        <v>65</v>
      </c>
      <c r="F48" s="1">
        <f t="shared" si="2"/>
        <v>63886627</v>
      </c>
      <c r="G48" s="1">
        <f t="shared" si="2"/>
        <v>47220740</v>
      </c>
      <c r="H48" s="1">
        <f t="shared" si="2"/>
        <v>12090827</v>
      </c>
      <c r="I48" s="1">
        <f t="shared" si="2"/>
        <v>690780</v>
      </c>
      <c r="J48" s="1">
        <f t="shared" si="2"/>
        <v>21762083</v>
      </c>
      <c r="K48" s="1">
        <f t="shared" si="2"/>
        <v>59455008</v>
      </c>
      <c r="L48" s="1">
        <f t="shared" si="2"/>
        <v>2642663</v>
      </c>
    </row>
    <row r="49" spans="4:12" ht="12.75">
      <c r="D49" s="14">
        <v>1998</v>
      </c>
      <c r="E49">
        <f t="shared" si="2"/>
        <v>58</v>
      </c>
      <c r="F49" s="1">
        <f t="shared" si="2"/>
        <v>49579605</v>
      </c>
      <c r="G49" s="1">
        <f t="shared" si="2"/>
        <v>28224641</v>
      </c>
      <c r="H49" s="1">
        <f t="shared" si="2"/>
        <v>8177469</v>
      </c>
      <c r="I49" s="1">
        <f t="shared" si="2"/>
        <v>10456804</v>
      </c>
      <c r="J49" s="1">
        <f t="shared" si="2"/>
        <v>22340224</v>
      </c>
      <c r="K49" s="1">
        <f t="shared" si="2"/>
        <v>43972544</v>
      </c>
      <c r="L49" s="1">
        <f t="shared" si="2"/>
        <v>11966492</v>
      </c>
    </row>
    <row r="50" spans="4:12" ht="12.75">
      <c r="D50">
        <v>1996</v>
      </c>
      <c r="E50">
        <f t="shared" si="2"/>
        <v>68</v>
      </c>
      <c r="F50" s="1">
        <f t="shared" si="2"/>
        <v>35529982</v>
      </c>
      <c r="G50" s="1">
        <f t="shared" si="2"/>
        <v>20913252</v>
      </c>
      <c r="H50" s="1">
        <f t="shared" si="2"/>
        <v>7545539</v>
      </c>
      <c r="I50" s="1">
        <f t="shared" si="2"/>
        <v>4453133</v>
      </c>
      <c r="J50" s="1">
        <f t="shared" si="2"/>
        <v>17820879</v>
      </c>
      <c r="K50" s="1">
        <f t="shared" si="2"/>
        <v>24177991</v>
      </c>
      <c r="L50" s="1">
        <f t="shared" si="2"/>
        <v>4350684</v>
      </c>
    </row>
    <row r="51" spans="4:12" ht="12.75">
      <c r="D51">
        <v>1994</v>
      </c>
      <c r="E51">
        <f t="shared" si="2"/>
        <v>65</v>
      </c>
      <c r="F51" s="1">
        <f t="shared" si="2"/>
        <v>34478425</v>
      </c>
      <c r="G51" s="1">
        <f t="shared" si="2"/>
        <v>25401451</v>
      </c>
      <c r="H51" s="1">
        <f t="shared" si="2"/>
        <v>5934554</v>
      </c>
      <c r="I51" s="1">
        <f t="shared" si="2"/>
        <v>1935035</v>
      </c>
      <c r="J51" s="1">
        <f t="shared" si="2"/>
        <v>21392247</v>
      </c>
      <c r="K51" s="1">
        <f t="shared" si="2"/>
        <v>18868255</v>
      </c>
      <c r="L51" s="1">
        <f t="shared" si="2"/>
        <v>2188381</v>
      </c>
    </row>
    <row r="52" spans="4:12" ht="12.75">
      <c r="D52">
        <v>1992</v>
      </c>
      <c r="E52">
        <f t="shared" si="2"/>
        <v>52</v>
      </c>
      <c r="F52" s="1">
        <f t="shared" si="2"/>
        <v>31459308</v>
      </c>
      <c r="G52" s="1">
        <f t="shared" si="2"/>
        <v>20558781</v>
      </c>
      <c r="H52" s="1">
        <f t="shared" si="2"/>
        <v>6137049</v>
      </c>
      <c r="I52" s="1">
        <f t="shared" si="2"/>
        <v>2716289</v>
      </c>
      <c r="J52" s="1">
        <f t="shared" si="2"/>
        <v>16782992</v>
      </c>
      <c r="K52" s="1">
        <f t="shared" si="2"/>
        <v>24885098</v>
      </c>
      <c r="L52" s="1">
        <f t="shared" si="2"/>
        <v>2954623</v>
      </c>
    </row>
    <row r="55" spans="3:12" ht="12.75">
      <c r="C55" t="s">
        <v>12</v>
      </c>
      <c r="D55" s="15">
        <v>2002</v>
      </c>
      <c r="E55">
        <v>17</v>
      </c>
      <c r="F55" s="1">
        <v>25895893</v>
      </c>
      <c r="G55" s="1">
        <v>16800817</v>
      </c>
      <c r="H55" s="1">
        <v>8462914</v>
      </c>
      <c r="I55" s="1">
        <v>0</v>
      </c>
      <c r="J55" s="1">
        <v>7699906</v>
      </c>
      <c r="K55" s="1">
        <v>25162203</v>
      </c>
      <c r="L55" s="1">
        <v>2404076</v>
      </c>
    </row>
    <row r="56" spans="4:12" ht="12.75">
      <c r="D56" s="15">
        <v>2000</v>
      </c>
      <c r="E56">
        <v>17</v>
      </c>
      <c r="F56" s="1">
        <v>35749064</v>
      </c>
      <c r="G56" s="1">
        <v>23555624</v>
      </c>
      <c r="H56" s="1">
        <v>9662342</v>
      </c>
      <c r="I56" s="1">
        <v>0</v>
      </c>
      <c r="J56" s="1">
        <v>12894179</v>
      </c>
      <c r="K56" s="1">
        <v>39049627</v>
      </c>
      <c r="L56" s="1">
        <v>1642140</v>
      </c>
    </row>
    <row r="57" spans="4:12" ht="12.75">
      <c r="D57" s="14">
        <v>1998</v>
      </c>
      <c r="E57">
        <v>14</v>
      </c>
      <c r="F57" s="1">
        <v>25934403</v>
      </c>
      <c r="G57" s="1">
        <v>17317833</v>
      </c>
      <c r="H57" s="1">
        <v>6792325</v>
      </c>
      <c r="I57" s="1">
        <v>205500</v>
      </c>
      <c r="J57" s="1">
        <v>9589275</v>
      </c>
      <c r="K57" s="1">
        <v>31193370</v>
      </c>
      <c r="L57" s="1">
        <v>1892577</v>
      </c>
    </row>
    <row r="58" spans="4:12" ht="12.75">
      <c r="D58">
        <v>1996</v>
      </c>
      <c r="E58" s="16">
        <v>13</v>
      </c>
      <c r="F58" s="1">
        <v>16248743</v>
      </c>
      <c r="G58" s="1">
        <v>9099362</v>
      </c>
      <c r="H58" s="1">
        <v>5815874</v>
      </c>
      <c r="I58" s="1">
        <v>0</v>
      </c>
      <c r="J58" s="1">
        <v>6972070</v>
      </c>
      <c r="K58" s="1">
        <v>15358475</v>
      </c>
      <c r="L58" s="1">
        <v>196057</v>
      </c>
    </row>
    <row r="59" spans="4:12" ht="12.75">
      <c r="D59">
        <v>1994</v>
      </c>
      <c r="E59">
        <v>12</v>
      </c>
      <c r="F59" s="1">
        <v>11768548</v>
      </c>
      <c r="G59" s="1">
        <v>7472514</v>
      </c>
      <c r="H59" s="1">
        <v>3537359</v>
      </c>
      <c r="I59" s="1">
        <v>0</v>
      </c>
      <c r="J59" s="1">
        <v>4801478</v>
      </c>
      <c r="K59" s="1">
        <v>11605999</v>
      </c>
      <c r="L59" s="1">
        <v>15078</v>
      </c>
    </row>
    <row r="60" spans="4:12" ht="12.75">
      <c r="D60">
        <v>1992</v>
      </c>
      <c r="E60">
        <v>13</v>
      </c>
      <c r="F60" s="1">
        <v>21029718</v>
      </c>
      <c r="G60" s="1">
        <v>14155558</v>
      </c>
      <c r="H60" s="1">
        <v>5566238</v>
      </c>
      <c r="I60" s="1">
        <v>0</v>
      </c>
      <c r="J60" s="1">
        <v>10213407</v>
      </c>
      <c r="K60" s="1">
        <v>20990775</v>
      </c>
      <c r="L60" s="1">
        <v>237845</v>
      </c>
    </row>
    <row r="63" spans="3:12" ht="12.75">
      <c r="C63" t="s">
        <v>13</v>
      </c>
      <c r="D63" s="15">
        <v>2002</v>
      </c>
      <c r="E63">
        <v>29</v>
      </c>
      <c r="F63" s="1">
        <v>12170145</v>
      </c>
      <c r="G63" s="1">
        <v>6707641</v>
      </c>
      <c r="H63" s="1">
        <v>1457808</v>
      </c>
      <c r="I63" s="1">
        <v>2607240</v>
      </c>
      <c r="J63" s="1">
        <v>3864592</v>
      </c>
      <c r="K63" s="1">
        <v>8792678</v>
      </c>
      <c r="L63" s="1">
        <v>2552182</v>
      </c>
    </row>
    <row r="64" spans="4:12" ht="12.75">
      <c r="D64" s="15">
        <v>2000</v>
      </c>
      <c r="E64">
        <v>31</v>
      </c>
      <c r="F64" s="1">
        <v>7003216</v>
      </c>
      <c r="G64" s="1">
        <v>4884955</v>
      </c>
      <c r="H64" s="1">
        <v>467791</v>
      </c>
      <c r="I64" s="1">
        <v>565170</v>
      </c>
      <c r="J64" s="1">
        <v>1867385</v>
      </c>
      <c r="K64" s="1">
        <v>5148558</v>
      </c>
      <c r="L64" s="1">
        <v>705271</v>
      </c>
    </row>
    <row r="65" spans="4:12" ht="12.75">
      <c r="D65" s="14">
        <v>1998</v>
      </c>
      <c r="E65">
        <v>34</v>
      </c>
      <c r="F65" s="1">
        <v>19252411</v>
      </c>
      <c r="G65" s="1">
        <v>7875364</v>
      </c>
      <c r="H65" s="1">
        <v>602247</v>
      </c>
      <c r="I65" s="1">
        <v>9932429</v>
      </c>
      <c r="J65" s="1">
        <v>11247546</v>
      </c>
      <c r="K65" s="1">
        <v>8371030</v>
      </c>
      <c r="L65" s="1">
        <v>9966301</v>
      </c>
    </row>
    <row r="66" spans="4:12" ht="12.75">
      <c r="D66">
        <v>1996</v>
      </c>
      <c r="E66" s="16">
        <v>17</v>
      </c>
      <c r="F66" s="1">
        <v>5974319</v>
      </c>
      <c r="G66" s="1">
        <v>4447667</v>
      </c>
      <c r="H66" s="1">
        <v>229931</v>
      </c>
      <c r="I66" s="1">
        <v>1271295</v>
      </c>
      <c r="J66" s="1">
        <v>2780617</v>
      </c>
      <c r="K66" s="1">
        <v>3195650</v>
      </c>
      <c r="L66" s="1">
        <v>1226038</v>
      </c>
    </row>
    <row r="67" spans="4:12" ht="12.75">
      <c r="D67">
        <v>1994</v>
      </c>
      <c r="E67">
        <v>33</v>
      </c>
      <c r="F67" s="1">
        <v>6007363</v>
      </c>
      <c r="G67" s="1">
        <v>4894718</v>
      </c>
      <c r="H67" s="1">
        <v>160968</v>
      </c>
      <c r="I67" s="1">
        <v>875148</v>
      </c>
      <c r="J67" s="1">
        <v>3704572</v>
      </c>
      <c r="K67" s="1">
        <v>2404439</v>
      </c>
      <c r="L67" s="1">
        <v>574983</v>
      </c>
    </row>
    <row r="68" spans="4:12" ht="12.75">
      <c r="D68">
        <v>1992</v>
      </c>
      <c r="E68">
        <v>30</v>
      </c>
      <c r="F68" s="1">
        <v>3755970</v>
      </c>
      <c r="G68" s="1">
        <v>2416132</v>
      </c>
      <c r="H68" s="1">
        <v>242181</v>
      </c>
      <c r="I68" s="1">
        <v>1024301</v>
      </c>
      <c r="J68" s="1">
        <v>2687369</v>
      </c>
      <c r="K68" s="1">
        <v>1102923</v>
      </c>
      <c r="L68" s="1">
        <v>1459618</v>
      </c>
    </row>
    <row r="71" spans="3:12" ht="12.75">
      <c r="C71" t="s">
        <v>14</v>
      </c>
      <c r="D71" s="15">
        <v>2002</v>
      </c>
      <c r="E71">
        <v>11</v>
      </c>
      <c r="F71" s="1">
        <v>7945737</v>
      </c>
      <c r="G71" s="1">
        <v>6220587</v>
      </c>
      <c r="H71" s="1">
        <v>1181169</v>
      </c>
      <c r="I71" s="1">
        <v>46549</v>
      </c>
      <c r="J71" s="1">
        <v>1971876</v>
      </c>
      <c r="K71" s="1">
        <v>6001527</v>
      </c>
      <c r="L71" s="1">
        <v>663291</v>
      </c>
    </row>
    <row r="72" spans="4:12" ht="12.75">
      <c r="D72" s="15">
        <v>2000</v>
      </c>
      <c r="E72">
        <v>17</v>
      </c>
      <c r="F72" s="1">
        <v>21134347</v>
      </c>
      <c r="G72" s="1">
        <v>18780161</v>
      </c>
      <c r="H72" s="1">
        <v>1960694</v>
      </c>
      <c r="I72" s="1">
        <v>125610</v>
      </c>
      <c r="J72" s="1">
        <v>7000519</v>
      </c>
      <c r="K72" s="1">
        <v>15256823</v>
      </c>
      <c r="L72" s="1">
        <v>295252</v>
      </c>
    </row>
    <row r="73" spans="4:12" ht="12.75">
      <c r="D73" s="14">
        <v>1998</v>
      </c>
      <c r="E73">
        <v>10</v>
      </c>
      <c r="F73" s="1">
        <v>4392791</v>
      </c>
      <c r="G73" s="1">
        <v>3031444</v>
      </c>
      <c r="H73" s="1">
        <v>782897</v>
      </c>
      <c r="I73" s="1">
        <v>318875</v>
      </c>
      <c r="J73" s="1">
        <v>1503403</v>
      </c>
      <c r="K73" s="1">
        <v>4408144</v>
      </c>
      <c r="L73" s="1">
        <v>107614</v>
      </c>
    </row>
    <row r="74" spans="4:12" ht="12.75">
      <c r="D74">
        <v>1996</v>
      </c>
      <c r="E74" s="16">
        <v>38</v>
      </c>
      <c r="F74" s="1">
        <v>13306920</v>
      </c>
      <c r="G74" s="1">
        <v>7366223</v>
      </c>
      <c r="H74" s="1">
        <v>1499734</v>
      </c>
      <c r="I74" s="1">
        <v>3181838</v>
      </c>
      <c r="J74" s="1">
        <v>8068192</v>
      </c>
      <c r="K74" s="1">
        <v>5623866</v>
      </c>
      <c r="L74" s="1">
        <v>2928589</v>
      </c>
    </row>
    <row r="75" spans="4:12" ht="12.75">
      <c r="D75">
        <v>1994</v>
      </c>
      <c r="E75">
        <v>20</v>
      </c>
      <c r="F75" s="1">
        <v>16702514</v>
      </c>
      <c r="G75" s="1">
        <v>13034219</v>
      </c>
      <c r="H75" s="1">
        <v>2236227</v>
      </c>
      <c r="I75" s="1">
        <v>1059887</v>
      </c>
      <c r="J75" s="1">
        <v>12886197</v>
      </c>
      <c r="K75" s="1">
        <v>4857817</v>
      </c>
      <c r="L75" s="1">
        <v>1598320</v>
      </c>
    </row>
    <row r="76" spans="4:12" ht="12.75">
      <c r="D76">
        <v>1992</v>
      </c>
      <c r="E76">
        <v>9</v>
      </c>
      <c r="F76" s="1">
        <v>6673620</v>
      </c>
      <c r="G76" s="1">
        <v>3987091</v>
      </c>
      <c r="H76" s="1">
        <v>328630</v>
      </c>
      <c r="I76" s="1">
        <v>1691988</v>
      </c>
      <c r="J76" s="1">
        <v>3882216</v>
      </c>
      <c r="K76" s="1">
        <v>2791400</v>
      </c>
      <c r="L76" s="1">
        <v>1257160</v>
      </c>
    </row>
    <row r="77" ht="12.75">
      <c r="H77" s="3" t="s">
        <v>23</v>
      </c>
    </row>
    <row r="78" spans="5:12" ht="12.75">
      <c r="E78" s="2"/>
      <c r="F78" s="3"/>
      <c r="G78" s="3" t="s">
        <v>0</v>
      </c>
      <c r="H78" s="3" t="s">
        <v>0</v>
      </c>
      <c r="I78" s="3" t="s">
        <v>1</v>
      </c>
      <c r="J78" s="3"/>
      <c r="K78" s="3"/>
      <c r="L78" s="3"/>
    </row>
    <row r="79" spans="5:12" ht="13.5" thickBot="1">
      <c r="E79" s="4" t="s">
        <v>2</v>
      </c>
      <c r="F79" s="5" t="s">
        <v>3</v>
      </c>
      <c r="G79" s="5" t="s">
        <v>4</v>
      </c>
      <c r="H79" s="5" t="s">
        <v>5</v>
      </c>
      <c r="I79" s="5" t="s">
        <v>6</v>
      </c>
      <c r="J79" s="5" t="s">
        <v>7</v>
      </c>
      <c r="K79" s="5" t="s">
        <v>8</v>
      </c>
      <c r="L79" s="5" t="s">
        <v>9</v>
      </c>
    </row>
    <row r="82" spans="1:12" ht="12.75">
      <c r="A82" s="6" t="s">
        <v>16</v>
      </c>
      <c r="D82" s="15">
        <v>2002</v>
      </c>
      <c r="E82">
        <f aca="true" t="shared" si="3" ref="E82:L87">E90+E123</f>
        <v>1012</v>
      </c>
      <c r="F82" s="1">
        <f t="shared" si="3"/>
        <v>197378345</v>
      </c>
      <c r="G82" s="1">
        <f t="shared" si="3"/>
        <v>103381605</v>
      </c>
      <c r="H82" s="1">
        <f t="shared" si="3"/>
        <v>70873449</v>
      </c>
      <c r="I82" s="1">
        <f t="shared" si="3"/>
        <v>12748158</v>
      </c>
      <c r="J82" s="1">
        <f t="shared" si="3"/>
        <v>107250614</v>
      </c>
      <c r="K82" s="1">
        <f t="shared" si="3"/>
        <v>201224355</v>
      </c>
      <c r="L82" s="1">
        <f t="shared" si="3"/>
        <v>38441683</v>
      </c>
    </row>
    <row r="83" spans="4:12" ht="12.75">
      <c r="D83" s="15">
        <v>2000</v>
      </c>
      <c r="E83">
        <f t="shared" si="3"/>
        <v>1028</v>
      </c>
      <c r="F83" s="1">
        <f t="shared" si="3"/>
        <v>198924776</v>
      </c>
      <c r="G83" s="1">
        <f t="shared" si="3"/>
        <v>106044241</v>
      </c>
      <c r="H83" s="1">
        <f t="shared" si="3"/>
        <v>66306977</v>
      </c>
      <c r="I83" s="1">
        <f t="shared" si="3"/>
        <v>16474074</v>
      </c>
      <c r="J83" s="1">
        <f t="shared" si="3"/>
        <v>98744430</v>
      </c>
      <c r="K83" s="1">
        <f t="shared" si="3"/>
        <v>186940296</v>
      </c>
      <c r="L83" s="1">
        <f t="shared" si="3"/>
        <v>26418792</v>
      </c>
    </row>
    <row r="84" spans="3:12" ht="12.75">
      <c r="C84" s="17"/>
      <c r="D84" s="14">
        <v>1998</v>
      </c>
      <c r="E84">
        <f t="shared" si="3"/>
        <v>834</v>
      </c>
      <c r="F84" s="1">
        <f t="shared" si="3"/>
        <v>135704553</v>
      </c>
      <c r="G84" s="1">
        <f t="shared" si="3"/>
        <v>76008902</v>
      </c>
      <c r="H84" s="1">
        <f t="shared" si="3"/>
        <v>46565402</v>
      </c>
      <c r="I84" s="1">
        <f t="shared" si="3"/>
        <v>6373190</v>
      </c>
      <c r="J84" s="1">
        <f t="shared" si="3"/>
        <v>72859448</v>
      </c>
      <c r="K84" s="1">
        <f t="shared" si="3"/>
        <v>121941643</v>
      </c>
      <c r="L84" s="1">
        <f t="shared" si="3"/>
        <v>16477833</v>
      </c>
    </row>
    <row r="85" spans="4:12" ht="12.75">
      <c r="D85">
        <v>1996</v>
      </c>
      <c r="E85">
        <f t="shared" si="3"/>
        <v>758</v>
      </c>
      <c r="F85" s="1">
        <f t="shared" si="3"/>
        <v>117361835</v>
      </c>
      <c r="G85" s="1">
        <f t="shared" si="3"/>
        <v>63549930</v>
      </c>
      <c r="H85" s="1">
        <f t="shared" si="3"/>
        <v>42723585</v>
      </c>
      <c r="I85" s="1">
        <f t="shared" si="3"/>
        <v>6175599</v>
      </c>
      <c r="J85" s="1">
        <f t="shared" si="3"/>
        <v>63489422</v>
      </c>
      <c r="K85" s="1">
        <f t="shared" si="3"/>
        <v>97626833</v>
      </c>
      <c r="L85" s="1">
        <f t="shared" si="3"/>
        <v>19123045</v>
      </c>
    </row>
    <row r="86" spans="4:12" ht="12.75">
      <c r="D86">
        <v>1994</v>
      </c>
      <c r="E86">
        <f t="shared" si="3"/>
        <v>759</v>
      </c>
      <c r="F86" s="1">
        <f t="shared" si="3"/>
        <v>94609621</v>
      </c>
      <c r="G86" s="1">
        <f t="shared" si="3"/>
        <v>47288579</v>
      </c>
      <c r="H86" s="1">
        <f t="shared" si="3"/>
        <v>35200275</v>
      </c>
      <c r="I86" s="1">
        <f t="shared" si="3"/>
        <v>8175177</v>
      </c>
      <c r="J86" s="1">
        <f t="shared" si="3"/>
        <v>61963392</v>
      </c>
      <c r="K86" s="1">
        <f t="shared" si="3"/>
        <v>73229992</v>
      </c>
      <c r="L86" s="1">
        <f t="shared" si="3"/>
        <v>14041321</v>
      </c>
    </row>
    <row r="87" spans="4:12" ht="12.75">
      <c r="D87">
        <v>1992</v>
      </c>
      <c r="E87">
        <f t="shared" si="3"/>
        <v>635</v>
      </c>
      <c r="F87" s="1">
        <f t="shared" si="3"/>
        <v>82338193</v>
      </c>
      <c r="G87" s="1">
        <f t="shared" si="3"/>
        <v>38000468</v>
      </c>
      <c r="H87" s="1">
        <f t="shared" si="3"/>
        <v>34925327</v>
      </c>
      <c r="I87" s="1">
        <f t="shared" si="3"/>
        <v>3207156</v>
      </c>
      <c r="J87" s="1">
        <f t="shared" si="3"/>
        <v>53423861</v>
      </c>
      <c r="K87" s="1">
        <f t="shared" si="3"/>
        <v>97294613</v>
      </c>
      <c r="L87" s="1">
        <f t="shared" si="3"/>
        <v>8848448</v>
      </c>
    </row>
    <row r="90" spans="2:12" ht="12.75">
      <c r="B90" s="6" t="s">
        <v>11</v>
      </c>
      <c r="D90" s="15">
        <v>2002</v>
      </c>
      <c r="E90">
        <f aca="true" t="shared" si="4" ref="E90:L95">E98+E106+E114</f>
        <v>479</v>
      </c>
      <c r="F90" s="1">
        <f t="shared" si="4"/>
        <v>93834722</v>
      </c>
      <c r="G90" s="1">
        <f t="shared" si="4"/>
        <v>49643675</v>
      </c>
      <c r="H90" s="1">
        <f t="shared" si="4"/>
        <v>35368290</v>
      </c>
      <c r="I90" s="1">
        <f t="shared" si="4"/>
        <v>3397399</v>
      </c>
      <c r="J90" s="1">
        <f t="shared" si="4"/>
        <v>51823939</v>
      </c>
      <c r="K90" s="1">
        <f t="shared" si="4"/>
        <v>96839326</v>
      </c>
      <c r="L90" s="1">
        <f t="shared" si="4"/>
        <v>15497073</v>
      </c>
    </row>
    <row r="91" spans="4:12" ht="12.75">
      <c r="D91" s="15">
        <v>2000</v>
      </c>
      <c r="E91">
        <f t="shared" si="4"/>
        <v>498</v>
      </c>
      <c r="F91" s="1">
        <f t="shared" si="4"/>
        <v>95267138</v>
      </c>
      <c r="G91" s="1">
        <f t="shared" si="4"/>
        <v>50386879</v>
      </c>
      <c r="H91" s="1">
        <f t="shared" si="4"/>
        <v>34105662</v>
      </c>
      <c r="I91" s="1">
        <f t="shared" si="4"/>
        <v>5952615</v>
      </c>
      <c r="J91" s="1">
        <f t="shared" si="4"/>
        <v>44490353</v>
      </c>
      <c r="K91" s="1">
        <f t="shared" si="4"/>
        <v>91684230</v>
      </c>
      <c r="L91" s="1">
        <f t="shared" si="4"/>
        <v>10237455</v>
      </c>
    </row>
    <row r="92" spans="4:12" ht="12.75">
      <c r="D92" s="14">
        <v>1998</v>
      </c>
      <c r="E92">
        <f t="shared" si="4"/>
        <v>393</v>
      </c>
      <c r="F92" s="1">
        <f t="shared" si="4"/>
        <v>61498839</v>
      </c>
      <c r="G92" s="1">
        <f t="shared" si="4"/>
        <v>32702992</v>
      </c>
      <c r="H92" s="1">
        <f t="shared" si="4"/>
        <v>22381793</v>
      </c>
      <c r="I92" s="1">
        <f t="shared" si="4"/>
        <v>2924147</v>
      </c>
      <c r="J92" s="1">
        <f t="shared" si="4"/>
        <v>32296103</v>
      </c>
      <c r="K92" s="1">
        <f t="shared" si="4"/>
        <v>52502715</v>
      </c>
      <c r="L92" s="1">
        <f t="shared" si="4"/>
        <v>7590913</v>
      </c>
    </row>
    <row r="93" spans="3:12" ht="12.75">
      <c r="C93" s="17"/>
      <c r="D93">
        <v>1996</v>
      </c>
      <c r="E93">
        <f t="shared" si="4"/>
        <v>330</v>
      </c>
      <c r="F93" s="1">
        <f t="shared" si="4"/>
        <v>46847538</v>
      </c>
      <c r="G93" s="1">
        <f t="shared" si="4"/>
        <v>24200871</v>
      </c>
      <c r="H93" s="1">
        <f t="shared" si="4"/>
        <v>17185419</v>
      </c>
      <c r="I93" s="1">
        <f t="shared" si="4"/>
        <v>3202467</v>
      </c>
      <c r="J93" s="1">
        <f t="shared" si="4"/>
        <v>26166869</v>
      </c>
      <c r="K93" s="1">
        <f t="shared" si="4"/>
        <v>40736576</v>
      </c>
      <c r="L93" s="1">
        <f t="shared" si="4"/>
        <v>5776558</v>
      </c>
    </row>
    <row r="94" spans="4:22" ht="12.75">
      <c r="D94">
        <v>1994</v>
      </c>
      <c r="E94">
        <f t="shared" si="4"/>
        <v>382</v>
      </c>
      <c r="F94" s="1">
        <f t="shared" si="4"/>
        <v>53750188</v>
      </c>
      <c r="G94" s="1">
        <f t="shared" si="4"/>
        <v>23802732</v>
      </c>
      <c r="H94" s="1">
        <f t="shared" si="4"/>
        <v>24332617</v>
      </c>
      <c r="I94" s="1">
        <f t="shared" si="4"/>
        <v>2656249</v>
      </c>
      <c r="J94" s="1">
        <f t="shared" si="4"/>
        <v>34756756</v>
      </c>
      <c r="K94" s="1">
        <f t="shared" si="4"/>
        <v>45358540</v>
      </c>
      <c r="L94" s="1">
        <f t="shared" si="4"/>
        <v>6528251</v>
      </c>
      <c r="S94" t="s">
        <v>4</v>
      </c>
      <c r="T94" t="s">
        <v>17</v>
      </c>
      <c r="U94" t="s">
        <v>1</v>
      </c>
      <c r="V94" t="s">
        <v>18</v>
      </c>
    </row>
    <row r="95" spans="4:22" ht="12.75">
      <c r="D95">
        <v>1992</v>
      </c>
      <c r="E95">
        <f t="shared" si="4"/>
        <v>350</v>
      </c>
      <c r="F95" s="1">
        <f t="shared" si="4"/>
        <v>50729039</v>
      </c>
      <c r="G95" s="1">
        <f t="shared" si="4"/>
        <v>21037712</v>
      </c>
      <c r="H95" s="1">
        <f t="shared" si="4"/>
        <v>24065370</v>
      </c>
      <c r="I95" s="1">
        <f t="shared" si="4"/>
        <v>1654082</v>
      </c>
      <c r="J95" s="1">
        <f t="shared" si="4"/>
        <v>33030358</v>
      </c>
      <c r="K95" s="1">
        <f t="shared" si="4"/>
        <v>62277726</v>
      </c>
      <c r="L95" s="1">
        <f t="shared" si="4"/>
        <v>5094740</v>
      </c>
      <c r="R95" t="s">
        <v>11</v>
      </c>
      <c r="S95">
        <v>23.8</v>
      </c>
      <c r="T95">
        <v>24.33</v>
      </c>
      <c r="U95">
        <v>2.66</v>
      </c>
      <c r="V95">
        <f>53.75-(S95+T95+U95)</f>
        <v>2.960000000000008</v>
      </c>
    </row>
    <row r="98" spans="3:13" ht="12.75">
      <c r="C98" t="s">
        <v>12</v>
      </c>
      <c r="D98" s="15">
        <v>2002</v>
      </c>
      <c r="E98">
        <v>208</v>
      </c>
      <c r="F98" s="1">
        <v>69170847</v>
      </c>
      <c r="G98" s="1">
        <v>31946524</v>
      </c>
      <c r="H98" s="1">
        <v>32337515</v>
      </c>
      <c r="I98" s="1">
        <v>192770</v>
      </c>
      <c r="J98" s="1">
        <v>38328405</v>
      </c>
      <c r="K98" s="1">
        <v>85505860</v>
      </c>
      <c r="L98" s="1">
        <v>2647795</v>
      </c>
      <c r="M98" s="17">
        <f aca="true" t="shared" si="5" ref="M98:M103">K98/E98</f>
        <v>411085.8653846154</v>
      </c>
    </row>
    <row r="99" spans="4:13" ht="12.75">
      <c r="D99" s="15">
        <v>2000</v>
      </c>
      <c r="E99">
        <v>211</v>
      </c>
      <c r="F99" s="1">
        <v>68438552</v>
      </c>
      <c r="G99" s="1">
        <v>33418820</v>
      </c>
      <c r="H99" s="1">
        <v>30910234</v>
      </c>
      <c r="I99" s="1">
        <v>124682</v>
      </c>
      <c r="J99" s="1">
        <v>33487610</v>
      </c>
      <c r="K99" s="1">
        <v>75610932</v>
      </c>
      <c r="L99" s="1">
        <v>3217246</v>
      </c>
      <c r="M99" s="17">
        <f t="shared" si="5"/>
        <v>358345.6492890995</v>
      </c>
    </row>
    <row r="100" spans="4:13" ht="12.75">
      <c r="D100" s="14">
        <v>1998</v>
      </c>
      <c r="E100">
        <v>192</v>
      </c>
      <c r="F100" s="1">
        <v>44589917</v>
      </c>
      <c r="G100" s="1">
        <v>21008962</v>
      </c>
      <c r="H100" s="1">
        <v>19937871</v>
      </c>
      <c r="I100" s="1">
        <v>400455</v>
      </c>
      <c r="J100" s="1">
        <v>24476542</v>
      </c>
      <c r="K100" s="1">
        <v>42991384</v>
      </c>
      <c r="L100" s="1">
        <v>4352840</v>
      </c>
      <c r="M100" s="17">
        <f t="shared" si="5"/>
        <v>223913.45833333334</v>
      </c>
    </row>
    <row r="101" spans="4:13" ht="12.75">
      <c r="D101">
        <v>1996</v>
      </c>
      <c r="E101" s="16">
        <v>173</v>
      </c>
      <c r="F101" s="1">
        <v>34655250</v>
      </c>
      <c r="G101" s="1">
        <v>16471475</v>
      </c>
      <c r="H101" s="1">
        <v>15954113</v>
      </c>
      <c r="I101" s="1">
        <v>186415</v>
      </c>
      <c r="J101" s="1">
        <v>20063414</v>
      </c>
      <c r="K101" s="1">
        <v>34394932</v>
      </c>
      <c r="L101" s="1">
        <v>2289137</v>
      </c>
      <c r="M101" s="17">
        <f t="shared" si="5"/>
        <v>198814.63583815028</v>
      </c>
    </row>
    <row r="102" spans="4:13" ht="12.75">
      <c r="D102">
        <v>1994</v>
      </c>
      <c r="E102">
        <v>238</v>
      </c>
      <c r="F102" s="1">
        <v>43932134</v>
      </c>
      <c r="G102" s="1">
        <v>18084253</v>
      </c>
      <c r="H102" s="1">
        <v>22871969</v>
      </c>
      <c r="I102" s="1">
        <v>641290</v>
      </c>
      <c r="J102" s="1">
        <v>28347612</v>
      </c>
      <c r="K102" s="1">
        <v>41686320</v>
      </c>
      <c r="L102" s="1">
        <v>4805660</v>
      </c>
      <c r="M102" s="17">
        <f t="shared" si="5"/>
        <v>175152.6050420168</v>
      </c>
    </row>
    <row r="103" spans="4:13" ht="12.75">
      <c r="D103">
        <v>1992</v>
      </c>
      <c r="E103">
        <v>243</v>
      </c>
      <c r="F103" s="1">
        <v>45539968</v>
      </c>
      <c r="G103" s="1">
        <v>17279880</v>
      </c>
      <c r="H103" s="1">
        <v>23525592</v>
      </c>
      <c r="I103" s="1">
        <v>794907</v>
      </c>
      <c r="J103" s="1">
        <v>30715388</v>
      </c>
      <c r="K103" s="1">
        <v>59226307</v>
      </c>
      <c r="L103" s="1">
        <v>3518627</v>
      </c>
      <c r="M103" s="17">
        <f t="shared" si="5"/>
        <v>243729.658436214</v>
      </c>
    </row>
    <row r="106" spans="3:13" ht="12.75">
      <c r="C106" t="s">
        <v>13</v>
      </c>
      <c r="D106" s="15">
        <v>2002</v>
      </c>
      <c r="E106">
        <v>150</v>
      </c>
      <c r="F106" s="1">
        <v>8066907</v>
      </c>
      <c r="G106" s="1">
        <v>6119800</v>
      </c>
      <c r="H106" s="1">
        <v>672153</v>
      </c>
      <c r="I106" s="1">
        <v>936804</v>
      </c>
      <c r="J106" s="1">
        <v>2624864</v>
      </c>
      <c r="K106" s="1">
        <v>5526879</v>
      </c>
      <c r="L106" s="1">
        <v>7617893</v>
      </c>
      <c r="M106" s="17">
        <f>K106/E106</f>
        <v>36845.86</v>
      </c>
    </row>
    <row r="107" spans="4:12" ht="12.75">
      <c r="D107" s="15">
        <v>2000</v>
      </c>
      <c r="E107">
        <v>217</v>
      </c>
      <c r="F107" s="1">
        <v>17022596</v>
      </c>
      <c r="G107" s="1">
        <v>11964771</v>
      </c>
      <c r="H107" s="1">
        <v>1663532</v>
      </c>
      <c r="I107" s="1">
        <v>2692494</v>
      </c>
      <c r="J107" s="1">
        <v>6567499</v>
      </c>
      <c r="K107" s="1">
        <v>10685695</v>
      </c>
      <c r="L107" s="1">
        <v>4794810</v>
      </c>
    </row>
    <row r="108" spans="4:12" ht="12.75">
      <c r="D108" s="14">
        <v>1998</v>
      </c>
      <c r="E108">
        <v>122</v>
      </c>
      <c r="F108" s="1">
        <v>5929887</v>
      </c>
      <c r="G108" s="1">
        <v>3499683</v>
      </c>
      <c r="H108" s="1">
        <v>541851</v>
      </c>
      <c r="I108" s="1">
        <v>1697153</v>
      </c>
      <c r="J108" s="1">
        <v>2628944</v>
      </c>
      <c r="K108" s="1">
        <v>3725545</v>
      </c>
      <c r="L108" s="1">
        <v>2184264</v>
      </c>
    </row>
    <row r="109" spans="4:12" ht="12.75">
      <c r="D109">
        <v>1996</v>
      </c>
      <c r="E109" s="16">
        <v>107</v>
      </c>
      <c r="F109" s="1">
        <v>6721425</v>
      </c>
      <c r="G109" s="1">
        <v>4946250</v>
      </c>
      <c r="H109" s="1">
        <v>514514</v>
      </c>
      <c r="I109" s="1">
        <v>1158866</v>
      </c>
      <c r="J109" s="1">
        <v>2982760</v>
      </c>
      <c r="K109" s="1">
        <v>3984987</v>
      </c>
      <c r="L109" s="1">
        <v>1913725</v>
      </c>
    </row>
    <row r="110" spans="4:12" ht="12.75">
      <c r="D110">
        <v>1994</v>
      </c>
      <c r="E110">
        <v>78</v>
      </c>
      <c r="F110" s="1">
        <v>2860963</v>
      </c>
      <c r="G110" s="1">
        <v>1967583</v>
      </c>
      <c r="H110" s="1">
        <v>112549</v>
      </c>
      <c r="I110" s="1">
        <v>485482</v>
      </c>
      <c r="J110" s="1">
        <v>1620143</v>
      </c>
      <c r="K110" s="1">
        <v>1447226</v>
      </c>
      <c r="L110" s="1">
        <v>880023</v>
      </c>
    </row>
    <row r="111" spans="4:12" ht="12.75">
      <c r="D111">
        <v>1992</v>
      </c>
      <c r="E111">
        <v>73</v>
      </c>
      <c r="F111" s="1">
        <v>2294183</v>
      </c>
      <c r="G111" s="1">
        <v>1549164</v>
      </c>
      <c r="H111" s="1">
        <v>357775</v>
      </c>
      <c r="I111" s="1">
        <v>362004</v>
      </c>
      <c r="J111" s="1">
        <v>1021607</v>
      </c>
      <c r="K111" s="1">
        <v>1423474</v>
      </c>
      <c r="L111" s="1">
        <v>895282</v>
      </c>
    </row>
    <row r="114" spans="3:13" ht="12.75">
      <c r="C114" t="s">
        <v>14</v>
      </c>
      <c r="D114" s="15">
        <v>2002</v>
      </c>
      <c r="E114">
        <v>121</v>
      </c>
      <c r="F114" s="1">
        <v>16596968</v>
      </c>
      <c r="G114" s="1">
        <v>11577351</v>
      </c>
      <c r="H114" s="1">
        <v>2358622</v>
      </c>
      <c r="I114" s="1">
        <v>2267825</v>
      </c>
      <c r="J114" s="1">
        <v>10870670</v>
      </c>
      <c r="K114" s="1">
        <v>5806587</v>
      </c>
      <c r="L114" s="1">
        <v>5231385</v>
      </c>
      <c r="M114" s="17">
        <f>K114/E114</f>
        <v>47988.32231404959</v>
      </c>
    </row>
    <row r="115" spans="4:12" ht="12.75">
      <c r="D115" s="15">
        <v>2000</v>
      </c>
      <c r="E115">
        <v>70</v>
      </c>
      <c r="F115" s="1">
        <v>9805990</v>
      </c>
      <c r="G115" s="1">
        <v>5003288</v>
      </c>
      <c r="H115" s="1">
        <v>1531896</v>
      </c>
      <c r="I115" s="1">
        <v>3135439</v>
      </c>
      <c r="J115" s="1">
        <v>4435244</v>
      </c>
      <c r="K115" s="1">
        <v>5387603</v>
      </c>
      <c r="L115" s="1">
        <v>2225399</v>
      </c>
    </row>
    <row r="116" spans="4:12" ht="12.75">
      <c r="D116" s="14">
        <v>1998</v>
      </c>
      <c r="E116">
        <v>79</v>
      </c>
      <c r="F116" s="1">
        <v>10979035</v>
      </c>
      <c r="G116" s="1">
        <v>8194347</v>
      </c>
      <c r="H116" s="1">
        <v>1902071</v>
      </c>
      <c r="I116" s="1">
        <v>826539</v>
      </c>
      <c r="J116" s="1">
        <v>5190617</v>
      </c>
      <c r="K116" s="1">
        <v>5785786</v>
      </c>
      <c r="L116" s="1">
        <v>1053809</v>
      </c>
    </row>
    <row r="117" spans="4:12" ht="12.75">
      <c r="D117">
        <v>1996</v>
      </c>
      <c r="E117" s="16">
        <v>50</v>
      </c>
      <c r="F117" s="1">
        <v>5470863</v>
      </c>
      <c r="G117" s="1">
        <v>2783146</v>
      </c>
      <c r="H117" s="1">
        <v>716792</v>
      </c>
      <c r="I117" s="1">
        <v>1857186</v>
      </c>
      <c r="J117" s="1">
        <v>3120695</v>
      </c>
      <c r="K117" s="1">
        <v>2356657</v>
      </c>
      <c r="L117" s="1">
        <v>1573696</v>
      </c>
    </row>
    <row r="118" spans="4:12" ht="12.75">
      <c r="D118">
        <v>1994</v>
      </c>
      <c r="E118">
        <v>66</v>
      </c>
      <c r="F118" s="1">
        <v>6957091</v>
      </c>
      <c r="G118" s="1">
        <v>3750896</v>
      </c>
      <c r="H118" s="1">
        <v>1348099</v>
      </c>
      <c r="I118" s="1">
        <v>1529477</v>
      </c>
      <c r="J118" s="1">
        <v>4789001</v>
      </c>
      <c r="K118" s="1">
        <v>2224994</v>
      </c>
      <c r="L118" s="1">
        <v>842568</v>
      </c>
    </row>
    <row r="119" spans="4:12" ht="12.75">
      <c r="D119">
        <v>1992</v>
      </c>
      <c r="E119">
        <v>34</v>
      </c>
      <c r="F119" s="1">
        <v>2894888</v>
      </c>
      <c r="G119" s="1">
        <v>2208668</v>
      </c>
      <c r="H119" s="1">
        <v>182003</v>
      </c>
      <c r="I119" s="1">
        <v>497171</v>
      </c>
      <c r="J119" s="1">
        <v>1293363</v>
      </c>
      <c r="K119" s="1">
        <v>1627945</v>
      </c>
      <c r="L119" s="1">
        <v>680831</v>
      </c>
    </row>
    <row r="123" spans="2:12" ht="12.75">
      <c r="B123" s="6" t="s">
        <v>15</v>
      </c>
      <c r="D123" s="15">
        <v>2002</v>
      </c>
      <c r="E123">
        <f aca="true" t="shared" si="6" ref="E123:L128">E131+E139+E147</f>
        <v>533</v>
      </c>
      <c r="F123" s="1">
        <f t="shared" si="6"/>
        <v>103543623</v>
      </c>
      <c r="G123" s="1">
        <f t="shared" si="6"/>
        <v>53737930</v>
      </c>
      <c r="H123" s="1">
        <f t="shared" si="6"/>
        <v>35505159</v>
      </c>
      <c r="I123" s="1">
        <f t="shared" si="6"/>
        <v>9350759</v>
      </c>
      <c r="J123" s="1">
        <f t="shared" si="6"/>
        <v>55426675</v>
      </c>
      <c r="K123" s="1">
        <f t="shared" si="6"/>
        <v>104385029</v>
      </c>
      <c r="L123" s="1">
        <f t="shared" si="6"/>
        <v>22944610</v>
      </c>
    </row>
    <row r="124" spans="4:12" ht="12.75">
      <c r="D124" s="15">
        <v>2000</v>
      </c>
      <c r="E124">
        <f t="shared" si="6"/>
        <v>530</v>
      </c>
      <c r="F124" s="1">
        <f t="shared" si="6"/>
        <v>103657638</v>
      </c>
      <c r="G124" s="1">
        <f t="shared" si="6"/>
        <v>55657362</v>
      </c>
      <c r="H124" s="1">
        <f t="shared" si="6"/>
        <v>32201315</v>
      </c>
      <c r="I124" s="1">
        <f t="shared" si="6"/>
        <v>10521459</v>
      </c>
      <c r="J124" s="1">
        <f t="shared" si="6"/>
        <v>54254077</v>
      </c>
      <c r="K124" s="1">
        <f t="shared" si="6"/>
        <v>95256066</v>
      </c>
      <c r="L124" s="1">
        <f t="shared" si="6"/>
        <v>16181337</v>
      </c>
    </row>
    <row r="125" spans="4:12" ht="12.75">
      <c r="D125" s="14">
        <v>1998</v>
      </c>
      <c r="E125">
        <f t="shared" si="6"/>
        <v>441</v>
      </c>
      <c r="F125" s="1">
        <f t="shared" si="6"/>
        <v>74205714</v>
      </c>
      <c r="G125" s="1">
        <f t="shared" si="6"/>
        <v>43305910</v>
      </c>
      <c r="H125" s="1">
        <f t="shared" si="6"/>
        <v>24183609</v>
      </c>
      <c r="I125" s="1">
        <f t="shared" si="6"/>
        <v>3449043</v>
      </c>
      <c r="J125" s="1">
        <f t="shared" si="6"/>
        <v>40563345</v>
      </c>
      <c r="K125" s="1">
        <f t="shared" si="6"/>
        <v>69438928</v>
      </c>
      <c r="L125" s="1">
        <f t="shared" si="6"/>
        <v>8886920</v>
      </c>
    </row>
    <row r="126" spans="3:12" ht="12.75">
      <c r="C126" s="17"/>
      <c r="D126" s="15">
        <v>1996</v>
      </c>
      <c r="E126">
        <f t="shared" si="6"/>
        <v>428</v>
      </c>
      <c r="F126" s="1">
        <f t="shared" si="6"/>
        <v>70514297</v>
      </c>
      <c r="G126" s="1">
        <f t="shared" si="6"/>
        <v>39349059</v>
      </c>
      <c r="H126" s="1">
        <f t="shared" si="6"/>
        <v>25538166</v>
      </c>
      <c r="I126" s="1">
        <f t="shared" si="6"/>
        <v>2973132</v>
      </c>
      <c r="J126" s="1">
        <f t="shared" si="6"/>
        <v>37322553</v>
      </c>
      <c r="K126" s="1">
        <f t="shared" si="6"/>
        <v>56890257</v>
      </c>
      <c r="L126" s="1">
        <f t="shared" si="6"/>
        <v>13346487</v>
      </c>
    </row>
    <row r="127" spans="4:12" ht="12.75">
      <c r="D127">
        <v>1994</v>
      </c>
      <c r="E127">
        <f t="shared" si="6"/>
        <v>377</v>
      </c>
      <c r="F127" s="1">
        <f t="shared" si="6"/>
        <v>40859433</v>
      </c>
      <c r="G127" s="1">
        <f t="shared" si="6"/>
        <v>23485847</v>
      </c>
      <c r="H127" s="1">
        <f t="shared" si="6"/>
        <v>10867658</v>
      </c>
      <c r="I127" s="1">
        <f t="shared" si="6"/>
        <v>5518928</v>
      </c>
      <c r="J127" s="1">
        <f t="shared" si="6"/>
        <v>27206636</v>
      </c>
      <c r="K127" s="1">
        <f t="shared" si="6"/>
        <v>27871452</v>
      </c>
      <c r="L127" s="1">
        <f t="shared" si="6"/>
        <v>7513070</v>
      </c>
    </row>
    <row r="128" spans="4:12" ht="12.75">
      <c r="D128">
        <v>1992</v>
      </c>
      <c r="E128">
        <f t="shared" si="6"/>
        <v>285</v>
      </c>
      <c r="F128" s="1">
        <f t="shared" si="6"/>
        <v>31609154</v>
      </c>
      <c r="G128" s="1">
        <f t="shared" si="6"/>
        <v>16962756</v>
      </c>
      <c r="H128" s="1">
        <f t="shared" si="6"/>
        <v>10859957</v>
      </c>
      <c r="I128" s="1">
        <f t="shared" si="6"/>
        <v>1553074</v>
      </c>
      <c r="J128" s="1">
        <f t="shared" si="6"/>
        <v>20393503</v>
      </c>
      <c r="K128" s="1">
        <f t="shared" si="6"/>
        <v>35016887</v>
      </c>
      <c r="L128" s="1">
        <f t="shared" si="6"/>
        <v>3753708</v>
      </c>
    </row>
    <row r="131" spans="3:13" ht="12.75">
      <c r="C131" t="s">
        <v>12</v>
      </c>
      <c r="D131" s="15">
        <v>2002</v>
      </c>
      <c r="E131">
        <v>205</v>
      </c>
      <c r="F131" s="1">
        <v>77546487</v>
      </c>
      <c r="G131" s="1">
        <v>39878875</v>
      </c>
      <c r="H131" s="1">
        <v>32627204</v>
      </c>
      <c r="I131" s="1">
        <v>859871</v>
      </c>
      <c r="J131" s="1">
        <v>41312739</v>
      </c>
      <c r="K131" s="1">
        <v>91792701</v>
      </c>
      <c r="L131" s="1">
        <v>9442345</v>
      </c>
      <c r="M131" s="17">
        <f aca="true" t="shared" si="7" ref="M131:M136">K131/E131</f>
        <v>447769.2731707317</v>
      </c>
    </row>
    <row r="132" spans="4:13" ht="12.75">
      <c r="D132" s="15">
        <v>2000</v>
      </c>
      <c r="E132">
        <v>201</v>
      </c>
      <c r="F132" s="1">
        <v>76094093</v>
      </c>
      <c r="G132" s="1">
        <v>40883944</v>
      </c>
      <c r="H132" s="1">
        <v>29563041</v>
      </c>
      <c r="I132" s="1">
        <f>78586+1099622</f>
        <v>1178208</v>
      </c>
      <c r="J132" s="1">
        <v>39626014</v>
      </c>
      <c r="K132" s="1">
        <v>81805024</v>
      </c>
      <c r="L132" s="1">
        <v>7400582</v>
      </c>
      <c r="M132" s="17">
        <f t="shared" si="7"/>
        <v>406990.1691542289</v>
      </c>
    </row>
    <row r="133" spans="4:13" ht="12.75">
      <c r="D133" s="14">
        <v>1998</v>
      </c>
      <c r="E133">
        <v>214</v>
      </c>
      <c r="F133" s="1">
        <v>60872919</v>
      </c>
      <c r="G133" s="1">
        <v>34081340</v>
      </c>
      <c r="H133" s="1">
        <v>23305375</v>
      </c>
      <c r="I133" s="1">
        <v>653686</v>
      </c>
      <c r="J133" s="1">
        <v>33405042</v>
      </c>
      <c r="K133" s="1">
        <v>63115403</v>
      </c>
      <c r="L133" s="1">
        <v>5927943</v>
      </c>
      <c r="M133" s="17">
        <f t="shared" si="7"/>
        <v>294931.7897196262</v>
      </c>
    </row>
    <row r="134" spans="4:13" ht="12.75">
      <c r="D134">
        <v>1996</v>
      </c>
      <c r="E134" s="16">
        <v>221</v>
      </c>
      <c r="F134" s="1">
        <v>58737445</v>
      </c>
      <c r="G134" s="1">
        <v>31421048</v>
      </c>
      <c r="H134" s="1">
        <v>24620909</v>
      </c>
      <c r="I134" s="1">
        <v>448245</v>
      </c>
      <c r="J134" s="1">
        <v>30648474</v>
      </c>
      <c r="K134" s="1">
        <v>51714596</v>
      </c>
      <c r="L134" s="1">
        <v>6823383</v>
      </c>
      <c r="M134" s="17">
        <f t="shared" si="7"/>
        <v>234002.69683257918</v>
      </c>
    </row>
    <row r="135" spans="4:13" ht="12.75">
      <c r="D135">
        <v>1994</v>
      </c>
      <c r="E135">
        <v>159</v>
      </c>
      <c r="F135" s="1">
        <v>27856753</v>
      </c>
      <c r="G135" s="1">
        <v>16538567</v>
      </c>
      <c r="H135" s="1">
        <v>10170188</v>
      </c>
      <c r="I135" s="1">
        <v>306228</v>
      </c>
      <c r="J135" s="1">
        <v>17961992</v>
      </c>
      <c r="K135" s="1">
        <v>24018906</v>
      </c>
      <c r="L135" s="1">
        <v>2751608</v>
      </c>
      <c r="M135" s="17">
        <f t="shared" si="7"/>
        <v>151062.30188679244</v>
      </c>
    </row>
    <row r="136" spans="4:13" ht="12.75">
      <c r="D136">
        <v>1992</v>
      </c>
      <c r="E136">
        <v>154</v>
      </c>
      <c r="F136" s="1">
        <v>26207549</v>
      </c>
      <c r="G136" s="1">
        <v>13191347</v>
      </c>
      <c r="H136" s="1">
        <v>10584673</v>
      </c>
      <c r="I136" s="1">
        <v>428567</v>
      </c>
      <c r="J136" s="1">
        <v>17548252</v>
      </c>
      <c r="K136" s="1">
        <v>32301064</v>
      </c>
      <c r="L136" s="1">
        <v>2128557</v>
      </c>
      <c r="M136" s="17">
        <f t="shared" si="7"/>
        <v>209747.16883116882</v>
      </c>
    </row>
    <row r="139" spans="3:13" ht="12.75">
      <c r="C139" t="s">
        <v>13</v>
      </c>
      <c r="D139" s="15">
        <v>2002</v>
      </c>
      <c r="E139">
        <v>201</v>
      </c>
      <c r="F139" s="1">
        <v>6697485</v>
      </c>
      <c r="G139" s="1">
        <v>3765148</v>
      </c>
      <c r="H139" s="1">
        <v>457913</v>
      </c>
      <c r="I139" s="1">
        <v>2302790</v>
      </c>
      <c r="J139" s="1">
        <v>2095360</v>
      </c>
      <c r="K139" s="1">
        <v>4920539</v>
      </c>
      <c r="L139" s="1">
        <v>3668223</v>
      </c>
      <c r="M139" s="17">
        <f>K139/E139</f>
        <v>24480.29353233831</v>
      </c>
    </row>
    <row r="140" spans="4:12" ht="12.75">
      <c r="D140" s="15">
        <v>2000</v>
      </c>
      <c r="E140">
        <v>200</v>
      </c>
      <c r="F140" s="1">
        <v>7782294</v>
      </c>
      <c r="G140" s="1">
        <v>4390867</v>
      </c>
      <c r="H140" s="1">
        <v>537142</v>
      </c>
      <c r="I140" s="1">
        <v>2306732</v>
      </c>
      <c r="J140" s="1">
        <v>3068649</v>
      </c>
      <c r="K140" s="1">
        <v>5003838</v>
      </c>
      <c r="L140" s="1">
        <v>3150438</v>
      </c>
    </row>
    <row r="141" spans="4:12" ht="12.75">
      <c r="D141" s="14">
        <v>1998</v>
      </c>
      <c r="E141">
        <v>162</v>
      </c>
      <c r="F141" s="1">
        <v>7968473</v>
      </c>
      <c r="G141" s="1">
        <v>5730310</v>
      </c>
      <c r="H141" s="1">
        <v>222940</v>
      </c>
      <c r="I141" s="1">
        <v>1900423</v>
      </c>
      <c r="J141" s="1">
        <v>3747223</v>
      </c>
      <c r="K141" s="1">
        <v>4409928</v>
      </c>
      <c r="L141" s="1">
        <v>2346911</v>
      </c>
    </row>
    <row r="142" spans="4:12" ht="12.75">
      <c r="D142">
        <v>1996</v>
      </c>
      <c r="E142" s="16">
        <v>139</v>
      </c>
      <c r="F142" s="1">
        <v>6496217</v>
      </c>
      <c r="G142" s="1">
        <v>4320154</v>
      </c>
      <c r="H142" s="1">
        <v>176911</v>
      </c>
      <c r="I142" s="1">
        <v>1817192</v>
      </c>
      <c r="J142" s="1">
        <v>3614192</v>
      </c>
      <c r="K142" s="1">
        <v>2937612</v>
      </c>
      <c r="L142" s="1">
        <v>3053295</v>
      </c>
    </row>
    <row r="143" spans="4:12" ht="12.75">
      <c r="D143">
        <v>1994</v>
      </c>
      <c r="E143">
        <v>145</v>
      </c>
      <c r="F143" s="1">
        <v>5276451</v>
      </c>
      <c r="G143" s="1">
        <v>2480517</v>
      </c>
      <c r="H143" s="1">
        <v>168643</v>
      </c>
      <c r="I143" s="1">
        <v>2548791</v>
      </c>
      <c r="J143" s="1">
        <v>2814130</v>
      </c>
      <c r="K143" s="1">
        <v>2514705</v>
      </c>
      <c r="L143" s="1">
        <v>2815023</v>
      </c>
    </row>
    <row r="144" spans="4:12" ht="12.75">
      <c r="D144">
        <v>1992</v>
      </c>
      <c r="E144">
        <v>108</v>
      </c>
      <c r="F144" s="1">
        <v>4145679</v>
      </c>
      <c r="G144" s="1">
        <v>2880668</v>
      </c>
      <c r="H144" s="1">
        <v>137302</v>
      </c>
      <c r="I144" s="1">
        <v>934847</v>
      </c>
      <c r="J144" s="1">
        <v>2300198</v>
      </c>
      <c r="K144" s="1">
        <v>1933283</v>
      </c>
      <c r="L144" s="1">
        <v>1251117</v>
      </c>
    </row>
    <row r="147" spans="3:13" ht="12.75">
      <c r="C147" t="s">
        <v>14</v>
      </c>
      <c r="D147" s="15">
        <v>2002</v>
      </c>
      <c r="E147">
        <v>127</v>
      </c>
      <c r="F147" s="1">
        <v>19299651</v>
      </c>
      <c r="G147" s="1">
        <v>10093907</v>
      </c>
      <c r="H147" s="1">
        <v>2420042</v>
      </c>
      <c r="I147" s="1">
        <v>6188098</v>
      </c>
      <c r="J147" s="1">
        <v>12018576</v>
      </c>
      <c r="K147" s="1">
        <v>7671789</v>
      </c>
      <c r="L147" s="1">
        <v>9834042</v>
      </c>
      <c r="M147" s="17">
        <f>K147/E147</f>
        <v>60407.7874015748</v>
      </c>
    </row>
    <row r="148" spans="4:14" ht="12.75">
      <c r="D148" s="15">
        <v>2000</v>
      </c>
      <c r="E148">
        <v>129</v>
      </c>
      <c r="F148" s="1">
        <v>19781251</v>
      </c>
      <c r="G148" s="1">
        <v>10382551</v>
      </c>
      <c r="H148" s="1">
        <v>2101132</v>
      </c>
      <c r="I148" s="1">
        <v>7036519</v>
      </c>
      <c r="J148" s="1">
        <v>11559414</v>
      </c>
      <c r="K148" s="1">
        <v>8447204</v>
      </c>
      <c r="L148" s="1">
        <v>5630317</v>
      </c>
      <c r="N148" s="1">
        <f>F148-(G148+H148+I148)</f>
        <v>261049</v>
      </c>
    </row>
    <row r="149" spans="4:12" ht="12.75">
      <c r="D149" s="14">
        <v>1998</v>
      </c>
      <c r="E149">
        <v>65</v>
      </c>
      <c r="F149" s="1">
        <v>5364322</v>
      </c>
      <c r="G149" s="1">
        <v>3494260</v>
      </c>
      <c r="H149" s="1">
        <v>655294</v>
      </c>
      <c r="I149" s="1">
        <v>894934</v>
      </c>
      <c r="J149" s="1">
        <v>3411080</v>
      </c>
      <c r="K149" s="1">
        <v>1913597</v>
      </c>
      <c r="L149" s="1">
        <v>612066</v>
      </c>
    </row>
    <row r="150" spans="4:12" ht="12.75">
      <c r="D150">
        <v>1996</v>
      </c>
      <c r="E150" s="16">
        <v>68</v>
      </c>
      <c r="F150" s="1">
        <v>5280635</v>
      </c>
      <c r="G150" s="1">
        <v>3607857</v>
      </c>
      <c r="H150" s="1">
        <v>740346</v>
      </c>
      <c r="I150" s="1">
        <v>707695</v>
      </c>
      <c r="J150" s="1">
        <v>3059887</v>
      </c>
      <c r="K150" s="1">
        <v>2238049</v>
      </c>
      <c r="L150" s="1">
        <v>3469809</v>
      </c>
    </row>
    <row r="151" spans="4:12" ht="12.75">
      <c r="D151">
        <v>1994</v>
      </c>
      <c r="E151">
        <v>73</v>
      </c>
      <c r="F151" s="1">
        <v>7726229</v>
      </c>
      <c r="G151" s="1">
        <v>4466763</v>
      </c>
      <c r="H151" s="1">
        <v>528827</v>
      </c>
      <c r="I151" s="1">
        <v>2663909</v>
      </c>
      <c r="J151" s="1">
        <v>6430514</v>
      </c>
      <c r="K151" s="1">
        <v>1337841</v>
      </c>
      <c r="L151" s="1">
        <v>1946439</v>
      </c>
    </row>
    <row r="152" spans="4:12" ht="12.75">
      <c r="D152">
        <v>1992</v>
      </c>
      <c r="E152">
        <v>23</v>
      </c>
      <c r="F152" s="1">
        <v>1255926</v>
      </c>
      <c r="G152" s="1">
        <v>890741</v>
      </c>
      <c r="H152" s="1">
        <v>137982</v>
      </c>
      <c r="I152" s="1">
        <v>189660</v>
      </c>
      <c r="J152" s="1">
        <v>545053</v>
      </c>
      <c r="K152" s="1">
        <v>782540</v>
      </c>
      <c r="L152" s="1">
        <v>374034</v>
      </c>
    </row>
  </sheetData>
  <printOptions/>
  <pageMargins left="0.5" right="0.5" top="0.5" bottom="0.5" header="0.5" footer="0.5"/>
  <pageSetup horizontalDpi="300" verticalDpi="3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26">
      <selection activeCell="A45" sqref="A45"/>
    </sheetView>
  </sheetViews>
  <sheetFormatPr defaultColWidth="9.140625" defaultRowHeight="12.75"/>
  <cols>
    <col min="4" max="4" width="13.7109375" style="0" customWidth="1"/>
    <col min="5" max="5" width="12.7109375" style="0" customWidth="1"/>
    <col min="6" max="8" width="12.7109375" style="1" customWidth="1"/>
    <col min="9" max="10" width="14.7109375" style="1" customWidth="1"/>
    <col min="11" max="12" width="12.7109375" style="1" customWidth="1"/>
  </cols>
  <sheetData>
    <row r="1" ht="12.75">
      <c r="H1" s="9" t="s">
        <v>22</v>
      </c>
    </row>
    <row r="2" spans="5:12" ht="12.75">
      <c r="E2" s="8"/>
      <c r="F2" s="9"/>
      <c r="G2" s="9" t="s">
        <v>0</v>
      </c>
      <c r="H2" s="9" t="s">
        <v>0</v>
      </c>
      <c r="I2" s="9" t="s">
        <v>1</v>
      </c>
      <c r="J2" s="9"/>
      <c r="K2" s="9"/>
      <c r="L2" s="9"/>
    </row>
    <row r="3" spans="5:12" ht="13.5" thickBot="1">
      <c r="E3" s="10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</row>
    <row r="5" spans="2:12" ht="13.5" thickBot="1">
      <c r="B5" s="12" t="s">
        <v>10</v>
      </c>
      <c r="E5" s="2">
        <f>E7+E13+E19</f>
        <v>118</v>
      </c>
      <c r="F5" s="1">
        <f aca="true" t="shared" si="0" ref="F5:L5">F7+F13+F19</f>
        <v>96657752</v>
      </c>
      <c r="G5" s="1">
        <f t="shared" si="0"/>
        <v>66786914</v>
      </c>
      <c r="H5" s="1">
        <f t="shared" si="0"/>
        <v>20537202</v>
      </c>
      <c r="I5" s="1">
        <f t="shared" si="0"/>
        <v>4483765</v>
      </c>
      <c r="J5" s="1">
        <f t="shared" si="0"/>
        <v>30347002</v>
      </c>
      <c r="K5" s="1">
        <f t="shared" si="0"/>
        <v>84266624</v>
      </c>
      <c r="L5" s="1">
        <f t="shared" si="0"/>
        <v>7275184</v>
      </c>
    </row>
    <row r="6" spans="4:5" ht="12.75">
      <c r="D6" s="7"/>
      <c r="E6" s="2"/>
    </row>
    <row r="7" spans="3:12" ht="13.5" thickBot="1">
      <c r="C7" s="12" t="s">
        <v>11</v>
      </c>
      <c r="E7" s="2">
        <f>E9+E10+E11</f>
        <v>46</v>
      </c>
      <c r="F7" s="1">
        <f aca="true" t="shared" si="1" ref="F7:L7">F9+F10+F11</f>
        <v>49532749</v>
      </c>
      <c r="G7" s="1">
        <f t="shared" si="1"/>
        <v>36317169</v>
      </c>
      <c r="H7" s="1">
        <f t="shared" si="1"/>
        <v>9143995</v>
      </c>
      <c r="I7" s="1">
        <f t="shared" si="1"/>
        <v>1764705</v>
      </c>
      <c r="J7" s="1">
        <f t="shared" si="1"/>
        <v>16464178</v>
      </c>
      <c r="K7" s="1">
        <f t="shared" si="1"/>
        <v>43484254</v>
      </c>
      <c r="L7" s="1">
        <f t="shared" si="1"/>
        <v>1629958</v>
      </c>
    </row>
    <row r="8" spans="4:5" ht="12.75">
      <c r="D8" s="7"/>
      <c r="E8" s="2"/>
    </row>
    <row r="9" spans="4:12" ht="12.75">
      <c r="D9" s="7" t="s">
        <v>19</v>
      </c>
      <c r="E9" s="2">
        <v>14</v>
      </c>
      <c r="F9" s="1">
        <v>36520123</v>
      </c>
      <c r="G9" s="1">
        <v>26641789</v>
      </c>
      <c r="H9" s="1">
        <v>8150415</v>
      </c>
      <c r="I9" s="1">
        <v>21000</v>
      </c>
      <c r="J9" s="1">
        <v>13179485</v>
      </c>
      <c r="K9" s="1">
        <v>33589136</v>
      </c>
      <c r="L9" s="1">
        <v>435575</v>
      </c>
    </row>
    <row r="10" spans="4:20" ht="12.75">
      <c r="D10" s="7" t="s">
        <v>13</v>
      </c>
      <c r="E10" s="2">
        <v>23</v>
      </c>
      <c r="F10" s="1">
        <v>8109102</v>
      </c>
      <c r="G10" s="1">
        <v>5333517</v>
      </c>
      <c r="H10" s="1">
        <v>839605</v>
      </c>
      <c r="I10" s="1">
        <v>1650705</v>
      </c>
      <c r="J10" s="1">
        <v>2363506</v>
      </c>
      <c r="K10" s="1">
        <v>5912781</v>
      </c>
      <c r="L10" s="1">
        <v>1088254</v>
      </c>
      <c r="Q10" t="s">
        <v>4</v>
      </c>
      <c r="R10" t="s">
        <v>17</v>
      </c>
      <c r="S10" t="s">
        <v>1</v>
      </c>
      <c r="T10" t="s">
        <v>18</v>
      </c>
    </row>
    <row r="11" spans="4:20" ht="12.75">
      <c r="D11" s="7" t="s">
        <v>14</v>
      </c>
      <c r="E11" s="2">
        <v>9</v>
      </c>
      <c r="F11" s="1">
        <v>4903524</v>
      </c>
      <c r="G11" s="1">
        <v>4341863</v>
      </c>
      <c r="H11" s="1">
        <v>153975</v>
      </c>
      <c r="I11" s="1">
        <v>93000</v>
      </c>
      <c r="J11" s="1">
        <v>921187</v>
      </c>
      <c r="K11" s="1">
        <v>3982337</v>
      </c>
      <c r="L11" s="1">
        <v>106129</v>
      </c>
      <c r="P11" t="s">
        <v>11</v>
      </c>
      <c r="Q11">
        <v>21.85</v>
      </c>
      <c r="R11">
        <v>4.32</v>
      </c>
      <c r="S11">
        <v>3.31</v>
      </c>
      <c r="T11" s="13">
        <f>32.3-(Q11+R11+S11)</f>
        <v>2.8199999999999967</v>
      </c>
    </row>
    <row r="12" spans="4:20" ht="12.75">
      <c r="D12" s="7"/>
      <c r="E12" s="2"/>
      <c r="P12" t="s">
        <v>15</v>
      </c>
      <c r="Q12">
        <v>20.91</v>
      </c>
      <c r="R12">
        <v>7.54</v>
      </c>
      <c r="S12">
        <v>4.45</v>
      </c>
      <c r="T12">
        <f>35.53-(Q12+R12+S12)</f>
        <v>2.6300000000000026</v>
      </c>
    </row>
    <row r="13" spans="3:12" ht="13.5" thickBot="1">
      <c r="C13" s="12" t="s">
        <v>15</v>
      </c>
      <c r="E13" s="2">
        <f>E15+E16+E17</f>
        <v>57</v>
      </c>
      <c r="F13" s="1">
        <f aca="true" t="shared" si="2" ref="F13:L13">F15+F16+F17</f>
        <v>46986754</v>
      </c>
      <c r="G13" s="1">
        <f t="shared" si="2"/>
        <v>30396782</v>
      </c>
      <c r="H13" s="1">
        <f t="shared" si="2"/>
        <v>11393207</v>
      </c>
      <c r="I13" s="1">
        <f t="shared" si="2"/>
        <v>2653789</v>
      </c>
      <c r="J13" s="1">
        <f t="shared" si="2"/>
        <v>13765242</v>
      </c>
      <c r="K13" s="1">
        <f t="shared" si="2"/>
        <v>40764355</v>
      </c>
      <c r="L13" s="1">
        <f t="shared" si="2"/>
        <v>5619549</v>
      </c>
    </row>
    <row r="14" spans="4:5" ht="12.75">
      <c r="D14" s="7"/>
      <c r="E14" s="2"/>
    </row>
    <row r="15" spans="4:12" ht="12.75">
      <c r="D15" s="7" t="s">
        <v>19</v>
      </c>
      <c r="E15" s="2">
        <v>17</v>
      </c>
      <c r="F15" s="1">
        <v>26870872</v>
      </c>
      <c r="G15" s="1">
        <v>17469054</v>
      </c>
      <c r="H15" s="1">
        <v>8753730</v>
      </c>
      <c r="I15" s="1">
        <v>0</v>
      </c>
      <c r="J15" s="1">
        <v>7928774</v>
      </c>
      <c r="K15" s="1">
        <v>25970150</v>
      </c>
      <c r="L15" s="1">
        <v>2404076</v>
      </c>
    </row>
    <row r="16" spans="4:12" ht="12.75">
      <c r="D16" s="7" t="s">
        <v>13</v>
      </c>
      <c r="E16" s="2">
        <v>29</v>
      </c>
      <c r="F16" s="1">
        <v>12170145</v>
      </c>
      <c r="G16" s="1">
        <v>6707141</v>
      </c>
      <c r="H16" s="1">
        <v>1458308</v>
      </c>
      <c r="I16" s="1">
        <v>2607240</v>
      </c>
      <c r="J16" s="1">
        <v>3864592</v>
      </c>
      <c r="K16" s="1">
        <v>8792678</v>
      </c>
      <c r="L16" s="1">
        <v>2552182</v>
      </c>
    </row>
    <row r="17" spans="4:12" ht="12.75">
      <c r="D17" s="7" t="s">
        <v>14</v>
      </c>
      <c r="E17" s="2">
        <v>11</v>
      </c>
      <c r="F17" s="1">
        <v>7945737</v>
      </c>
      <c r="G17" s="1">
        <v>6220587</v>
      </c>
      <c r="H17" s="1">
        <v>1181169</v>
      </c>
      <c r="I17" s="1">
        <v>46549</v>
      </c>
      <c r="J17" s="1">
        <v>1971876</v>
      </c>
      <c r="K17" s="1">
        <v>6001527</v>
      </c>
      <c r="L17" s="1">
        <v>663291</v>
      </c>
    </row>
    <row r="18" spans="4:5" ht="12.75">
      <c r="D18" s="7"/>
      <c r="E18" s="2"/>
    </row>
    <row r="19" spans="3:12" ht="13.5" thickBot="1">
      <c r="C19" s="12" t="s">
        <v>20</v>
      </c>
      <c r="E19" s="2">
        <f>E21+E22</f>
        <v>15</v>
      </c>
      <c r="F19" s="1">
        <f aca="true" t="shared" si="3" ref="F19:L19">F21+F22</f>
        <v>138249</v>
      </c>
      <c r="G19" s="1">
        <f t="shared" si="3"/>
        <v>72963</v>
      </c>
      <c r="H19" s="1">
        <f t="shared" si="3"/>
        <v>0</v>
      </c>
      <c r="I19" s="1">
        <f t="shared" si="3"/>
        <v>65271</v>
      </c>
      <c r="J19" s="1">
        <f t="shared" si="3"/>
        <v>117582</v>
      </c>
      <c r="K19" s="1">
        <f t="shared" si="3"/>
        <v>18015</v>
      </c>
      <c r="L19" s="1">
        <f t="shared" si="3"/>
        <v>25677</v>
      </c>
    </row>
    <row r="20" spans="4:5" ht="12.75">
      <c r="D20" s="7"/>
      <c r="E20" s="2"/>
    </row>
    <row r="21" spans="4:20" ht="12.75">
      <c r="D21" s="7" t="s">
        <v>13</v>
      </c>
      <c r="E21" s="2">
        <v>3</v>
      </c>
      <c r="F21" s="1">
        <v>129390</v>
      </c>
      <c r="G21" s="1">
        <v>66332</v>
      </c>
      <c r="H21" s="1">
        <v>0</v>
      </c>
      <c r="I21" s="1">
        <v>63043</v>
      </c>
      <c r="J21" s="1">
        <v>109542</v>
      </c>
      <c r="K21" s="1">
        <v>17196</v>
      </c>
      <c r="L21" s="1">
        <v>25577</v>
      </c>
      <c r="Q21" t="s">
        <v>4</v>
      </c>
      <c r="R21" t="s">
        <v>17</v>
      </c>
      <c r="S21" t="s">
        <v>1</v>
      </c>
      <c r="T21" t="s">
        <v>18</v>
      </c>
    </row>
    <row r="22" spans="4:20" ht="12.75">
      <c r="D22" s="7" t="s">
        <v>14</v>
      </c>
      <c r="E22" s="2">
        <v>12</v>
      </c>
      <c r="F22" s="1">
        <v>8859</v>
      </c>
      <c r="G22" s="1">
        <v>6631</v>
      </c>
      <c r="H22" s="1">
        <v>0</v>
      </c>
      <c r="I22" s="1">
        <v>2228</v>
      </c>
      <c r="J22" s="1">
        <v>8040</v>
      </c>
      <c r="K22" s="1">
        <v>819</v>
      </c>
      <c r="L22" s="1">
        <v>100</v>
      </c>
      <c r="P22" t="s">
        <v>11</v>
      </c>
      <c r="Q22">
        <v>24.2</v>
      </c>
      <c r="R22">
        <v>17.18</v>
      </c>
      <c r="S22">
        <v>3.2</v>
      </c>
      <c r="T22">
        <f>46.85-(S22+R22+Q22)</f>
        <v>2.270000000000003</v>
      </c>
    </row>
    <row r="23" spans="4:20" ht="12.75">
      <c r="D23" s="7"/>
      <c r="E23" s="2"/>
      <c r="P23" t="s">
        <v>15</v>
      </c>
      <c r="Q23">
        <v>39.35</v>
      </c>
      <c r="R23">
        <v>25.54</v>
      </c>
      <c r="S23">
        <v>2.97</v>
      </c>
      <c r="T23">
        <f>70.51-(Q23+R23+S23)</f>
        <v>2.6500000000000057</v>
      </c>
    </row>
    <row r="24" spans="4:6" ht="12.75">
      <c r="D24" s="7"/>
      <c r="E24" s="2"/>
      <c r="F24" s="18"/>
    </row>
    <row r="25" spans="2:12" ht="13.5" thickBot="1">
      <c r="B25" s="12" t="s">
        <v>16</v>
      </c>
      <c r="E25" s="2">
        <f>E27+E33+E39</f>
        <v>1158</v>
      </c>
      <c r="F25" s="1">
        <f aca="true" t="shared" si="4" ref="F25:L25">F27+F33+F39</f>
        <v>198212338</v>
      </c>
      <c r="G25" s="1">
        <f t="shared" si="4"/>
        <v>103350218</v>
      </c>
      <c r="H25" s="1">
        <f t="shared" si="4"/>
        <v>70834946</v>
      </c>
      <c r="I25" s="1">
        <f t="shared" si="4"/>
        <v>12886602</v>
      </c>
      <c r="J25" s="1">
        <f t="shared" si="4"/>
        <v>107141004</v>
      </c>
      <c r="K25" s="1">
        <f t="shared" si="4"/>
        <v>202231083</v>
      </c>
      <c r="L25" s="1">
        <f t="shared" si="4"/>
        <v>38509679</v>
      </c>
    </row>
    <row r="26" spans="4:5" ht="12.75">
      <c r="D26" s="7"/>
      <c r="E26" s="2"/>
    </row>
    <row r="27" spans="3:12" ht="13.5" thickBot="1">
      <c r="C27" s="12" t="s">
        <v>11</v>
      </c>
      <c r="E27" s="2">
        <f>E29+E30+E31</f>
        <v>484</v>
      </c>
      <c r="F27" s="1">
        <f aca="true" t="shared" si="5" ref="F27:L27">F29+F30+F31</f>
        <v>93927722</v>
      </c>
      <c r="G27" s="1">
        <f t="shared" si="5"/>
        <v>49643675</v>
      </c>
      <c r="H27" s="1">
        <f t="shared" si="5"/>
        <v>35368290</v>
      </c>
      <c r="I27" s="1">
        <f t="shared" si="5"/>
        <v>3397399</v>
      </c>
      <c r="J27" s="1">
        <f t="shared" si="5"/>
        <v>51824183</v>
      </c>
      <c r="K27" s="1">
        <f t="shared" si="5"/>
        <v>96839091</v>
      </c>
      <c r="L27" s="1">
        <f t="shared" si="5"/>
        <v>15497073</v>
      </c>
    </row>
    <row r="28" spans="4:5" ht="12.75">
      <c r="D28" s="7"/>
      <c r="E28" s="2"/>
    </row>
    <row r="29" spans="4:12" ht="12.75">
      <c r="D29" s="7" t="s">
        <v>19</v>
      </c>
      <c r="E29" s="2">
        <v>208</v>
      </c>
      <c r="F29" s="1">
        <v>69263847</v>
      </c>
      <c r="G29" s="1">
        <v>31946524</v>
      </c>
      <c r="H29" s="1">
        <v>32337515</v>
      </c>
      <c r="I29" s="1">
        <v>192770</v>
      </c>
      <c r="J29" s="1">
        <v>38328405</v>
      </c>
      <c r="K29" s="1">
        <v>85505860</v>
      </c>
      <c r="L29" s="1">
        <v>2647795</v>
      </c>
    </row>
    <row r="30" spans="4:12" ht="12.75">
      <c r="D30" s="7" t="s">
        <v>13</v>
      </c>
      <c r="E30" s="2">
        <v>154</v>
      </c>
      <c r="F30" s="1">
        <v>7342281</v>
      </c>
      <c r="G30" s="1">
        <v>5542075</v>
      </c>
      <c r="H30" s="1">
        <v>528758</v>
      </c>
      <c r="I30" s="1">
        <v>936804</v>
      </c>
      <c r="J30" s="1">
        <v>2379622</v>
      </c>
      <c r="K30" s="1">
        <v>5047504</v>
      </c>
      <c r="L30" s="1">
        <v>7617893</v>
      </c>
    </row>
    <row r="31" spans="4:12" ht="12.75">
      <c r="D31" s="7" t="s">
        <v>14</v>
      </c>
      <c r="E31" s="2">
        <v>122</v>
      </c>
      <c r="F31" s="1">
        <v>17321594</v>
      </c>
      <c r="G31" s="1">
        <v>12155076</v>
      </c>
      <c r="H31" s="1">
        <v>2502017</v>
      </c>
      <c r="I31" s="1">
        <v>2267825</v>
      </c>
      <c r="J31" s="1">
        <v>11116156</v>
      </c>
      <c r="K31" s="1">
        <v>6285727</v>
      </c>
      <c r="L31" s="1">
        <v>5231385</v>
      </c>
    </row>
    <row r="32" spans="4:5" ht="12.75">
      <c r="D32" s="7"/>
      <c r="E32" s="2"/>
    </row>
    <row r="33" spans="3:12" ht="13.5" thickBot="1">
      <c r="C33" s="12" t="s">
        <v>15</v>
      </c>
      <c r="E33" s="2">
        <f>E35+E36+E37</f>
        <v>533</v>
      </c>
      <c r="F33" s="1">
        <f aca="true" t="shared" si="6" ref="F33:L33">F35+F36+F37</f>
        <v>103734203</v>
      </c>
      <c r="G33" s="1">
        <f t="shared" si="6"/>
        <v>53419746</v>
      </c>
      <c r="H33" s="1">
        <f t="shared" si="6"/>
        <v>35372890</v>
      </c>
      <c r="I33" s="1">
        <f t="shared" si="6"/>
        <v>9340759</v>
      </c>
      <c r="J33" s="1">
        <f t="shared" si="6"/>
        <v>54922403</v>
      </c>
      <c r="K33" s="1">
        <f t="shared" si="6"/>
        <v>104361561</v>
      </c>
      <c r="L33" s="1">
        <f t="shared" si="6"/>
        <v>22942427</v>
      </c>
    </row>
    <row r="34" spans="4:5" ht="12.75">
      <c r="D34" s="7"/>
      <c r="E34" s="2"/>
    </row>
    <row r="35" spans="4:12" ht="12.75">
      <c r="D35" s="7" t="s">
        <v>19</v>
      </c>
      <c r="E35" s="2">
        <v>204</v>
      </c>
      <c r="F35" s="1">
        <v>77735367</v>
      </c>
      <c r="G35" s="1">
        <v>39560691</v>
      </c>
      <c r="H35" s="1">
        <v>32494935</v>
      </c>
      <c r="I35" s="1">
        <v>849871</v>
      </c>
      <c r="J35" s="1">
        <v>40808467</v>
      </c>
      <c r="K35" s="1">
        <v>91769233</v>
      </c>
      <c r="L35" s="1">
        <v>9442340</v>
      </c>
    </row>
    <row r="36" spans="4:12" ht="12.75">
      <c r="D36" s="7" t="s">
        <v>13</v>
      </c>
      <c r="E36" s="2">
        <v>201</v>
      </c>
      <c r="F36" s="1">
        <v>6067520</v>
      </c>
      <c r="G36" s="1">
        <v>3281892</v>
      </c>
      <c r="H36" s="1">
        <v>321672</v>
      </c>
      <c r="I36" s="1">
        <v>2294790</v>
      </c>
      <c r="J36" s="1">
        <v>1890016</v>
      </c>
      <c r="K36" s="1">
        <v>4488701</v>
      </c>
      <c r="L36" s="1">
        <v>3510440</v>
      </c>
    </row>
    <row r="37" spans="4:12" ht="12.75">
      <c r="D37" s="7" t="s">
        <v>14</v>
      </c>
      <c r="E37" s="2">
        <v>128</v>
      </c>
      <c r="F37" s="1">
        <v>19931316</v>
      </c>
      <c r="G37" s="1">
        <v>10577163</v>
      </c>
      <c r="H37" s="1">
        <v>2556283</v>
      </c>
      <c r="I37" s="1">
        <v>6196098</v>
      </c>
      <c r="J37" s="1">
        <v>12223920</v>
      </c>
      <c r="K37" s="1">
        <v>8103627</v>
      </c>
      <c r="L37" s="1">
        <v>9989647</v>
      </c>
    </row>
    <row r="38" spans="4:5" ht="12.75">
      <c r="D38" s="7"/>
      <c r="E38" s="2"/>
    </row>
    <row r="39" spans="3:12" ht="13.5" thickBot="1">
      <c r="C39" s="12" t="s">
        <v>20</v>
      </c>
      <c r="E39" s="2">
        <f>E41+E42+E43</f>
        <v>141</v>
      </c>
      <c r="F39" s="1">
        <f aca="true" t="shared" si="7" ref="F39:L39">F41+F42+F43</f>
        <v>550413</v>
      </c>
      <c r="G39" s="1">
        <f t="shared" si="7"/>
        <v>286797</v>
      </c>
      <c r="H39" s="1">
        <f t="shared" si="7"/>
        <v>93766</v>
      </c>
      <c r="I39" s="1">
        <f t="shared" si="7"/>
        <v>148444</v>
      </c>
      <c r="J39" s="1">
        <f t="shared" si="7"/>
        <v>394418</v>
      </c>
      <c r="K39" s="1">
        <f t="shared" si="7"/>
        <v>1030431</v>
      </c>
      <c r="L39" s="1">
        <f t="shared" si="7"/>
        <v>70179</v>
      </c>
    </row>
    <row r="40" spans="4:5" ht="12.75">
      <c r="D40" s="7"/>
      <c r="E40" s="2"/>
    </row>
    <row r="41" spans="4:12" ht="12.75">
      <c r="D41" s="7" t="s">
        <v>19</v>
      </c>
      <c r="E41" s="2">
        <v>2</v>
      </c>
      <c r="F41" s="1">
        <v>307660</v>
      </c>
      <c r="G41" s="1">
        <v>181282</v>
      </c>
      <c r="H41" s="1">
        <v>92966</v>
      </c>
      <c r="I41" s="1">
        <v>0</v>
      </c>
      <c r="J41" s="1">
        <v>165853</v>
      </c>
      <c r="K41" s="1">
        <v>1018880</v>
      </c>
      <c r="L41" s="1">
        <v>0</v>
      </c>
    </row>
    <row r="42" spans="4:12" ht="12.75">
      <c r="D42" s="7" t="s">
        <v>13</v>
      </c>
      <c r="E42" s="2">
        <v>108</v>
      </c>
      <c r="F42" s="1">
        <v>56457</v>
      </c>
      <c r="G42" s="1">
        <v>8716</v>
      </c>
      <c r="H42" s="1">
        <v>0</v>
      </c>
      <c r="I42" s="1">
        <v>46669</v>
      </c>
      <c r="J42" s="1">
        <v>56068</v>
      </c>
      <c r="K42" s="1">
        <v>404</v>
      </c>
      <c r="L42" s="1">
        <v>43280</v>
      </c>
    </row>
    <row r="43" spans="4:12" ht="12.75">
      <c r="D43" s="7" t="s">
        <v>14</v>
      </c>
      <c r="E43" s="2">
        <v>31</v>
      </c>
      <c r="F43" s="1">
        <v>186296</v>
      </c>
      <c r="G43" s="1">
        <v>96799</v>
      </c>
      <c r="H43" s="1">
        <v>800</v>
      </c>
      <c r="I43" s="1">
        <v>101775</v>
      </c>
      <c r="J43" s="1">
        <v>172497</v>
      </c>
      <c r="K43" s="1">
        <v>11147</v>
      </c>
      <c r="L43" s="1">
        <v>26899</v>
      </c>
    </row>
    <row r="44" spans="4:5" ht="12.75">
      <c r="D44" s="7"/>
      <c r="E44" s="2"/>
    </row>
    <row r="45" spans="1:12" ht="13.5" thickBot="1">
      <c r="A45" s="12" t="s">
        <v>21</v>
      </c>
      <c r="E45" s="2">
        <f>E25+E5</f>
        <v>1276</v>
      </c>
      <c r="F45" s="1">
        <f aca="true" t="shared" si="8" ref="F45:L45">F25+F5</f>
        <v>294870090</v>
      </c>
      <c r="G45" s="1">
        <f t="shared" si="8"/>
        <v>170137132</v>
      </c>
      <c r="H45" s="1">
        <f t="shared" si="8"/>
        <v>91372148</v>
      </c>
      <c r="I45" s="1">
        <f t="shared" si="8"/>
        <v>17370367</v>
      </c>
      <c r="J45" s="1">
        <f t="shared" si="8"/>
        <v>137488006</v>
      </c>
      <c r="K45" s="1">
        <f t="shared" si="8"/>
        <v>286497707</v>
      </c>
      <c r="L45" s="1">
        <f t="shared" si="8"/>
        <v>45784863</v>
      </c>
    </row>
    <row r="48" spans="6:9" ht="12.75">
      <c r="F48"/>
      <c r="G48"/>
      <c r="H48"/>
      <c r="I48"/>
    </row>
    <row r="49" spans="6:9" ht="12.75">
      <c r="F49"/>
      <c r="G49"/>
      <c r="H49"/>
      <c r="I49"/>
    </row>
    <row r="50" spans="6:9" ht="12.75">
      <c r="F50"/>
      <c r="G50"/>
      <c r="H50"/>
      <c r="I50"/>
    </row>
    <row r="51" spans="6:9" ht="12.75">
      <c r="F51"/>
      <c r="G51"/>
      <c r="H51"/>
      <c r="I51"/>
    </row>
  </sheetData>
  <printOptions/>
  <pageMargins left="0.5" right="0.5" top="0.5" bottom="0.5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2" max="2" width="10.8515625" style="0" customWidth="1"/>
    <col min="3" max="3" width="9.28125" style="0" bestFit="1" customWidth="1"/>
    <col min="4" max="4" width="14.140625" style="0" customWidth="1"/>
    <col min="5" max="5" width="13.57421875" style="0" customWidth="1"/>
    <col min="6" max="7" width="9.28125" style="0" bestFit="1" customWidth="1"/>
  </cols>
  <sheetData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" sqref="H6"/>
    </sheetView>
  </sheetViews>
  <sheetFormatPr defaultColWidth="9.140625" defaultRowHeight="12.75"/>
  <cols>
    <col min="4" max="4" width="14.28125" style="0" customWidth="1"/>
    <col min="5" max="5" width="14.140625" style="0" bestFit="1" customWidth="1"/>
    <col min="6" max="6" width="13.57421875" style="0" bestFit="1" customWidth="1"/>
  </cols>
  <sheetData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2" max="2" width="29.57421875" style="0" customWidth="1"/>
    <col min="6" max="6" width="10.7109375" style="0" customWidth="1"/>
    <col min="8" max="8" width="29.57421875" style="0" customWidth="1"/>
    <col min="12" max="12" width="10.7109375" style="0" customWidth="1"/>
    <col min="14" max="14" width="29.57421875" style="0" customWidth="1"/>
    <col min="18" max="18" width="10.7109375" style="0" customWidth="1"/>
    <col min="20" max="20" width="29.57421875" style="0" customWidth="1"/>
    <col min="24" max="24" width="10.7109375" style="0" customWidth="1"/>
    <col min="26" max="26" width="29.57421875" style="0" customWidth="1"/>
    <col min="30" max="30" width="10.7109375" style="0" customWidth="1"/>
    <col min="32" max="32" width="30.7109375" style="0" customWidth="1"/>
    <col min="36" max="36" width="10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2" max="2" width="30.28125" style="0" customWidth="1"/>
    <col min="7" max="7" width="10.7109375" style="0" customWidth="1"/>
    <col min="9" max="9" width="30.28125" style="0" customWidth="1"/>
    <col min="14" max="14" width="10.7109375" style="0" customWidth="1"/>
    <col min="16" max="16" width="30.57421875" style="0" customWidth="1"/>
    <col min="23" max="23" width="29.7109375" style="0" customWidth="1"/>
    <col min="28" max="28" width="10.7109375" style="0" customWidth="1"/>
    <col min="30" max="30" width="29.28125" style="0" customWidth="1"/>
    <col min="35" max="35" width="10.7109375" style="0" customWidth="1"/>
    <col min="37" max="37" width="28.8515625" style="0" customWidth="1"/>
    <col min="42" max="42" width="10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2" max="2" width="6.140625" style="0" customWidth="1"/>
    <col min="3" max="3" width="29.8515625" style="0" bestFit="1" customWidth="1"/>
    <col min="4" max="4" width="6.8515625" style="0" customWidth="1"/>
    <col min="5" max="6" width="7.140625" style="0" customWidth="1"/>
    <col min="7" max="7" width="5.00390625" style="0" customWidth="1"/>
    <col min="8" max="8" width="10.7109375" style="0" bestFit="1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candidate off year summary</dc:title>
  <dc:subject>candidate campaign finance</dc:subject>
  <dc:creator>FEC431</dc:creator>
  <cp:keywords/>
  <dc:description/>
  <cp:lastModifiedBy>Data Systems Divison</cp:lastModifiedBy>
  <cp:lastPrinted>2002-03-05T14:21:34Z</cp:lastPrinted>
  <dcterms:created xsi:type="dcterms:W3CDTF">2000-01-05T20:48:52Z</dcterms:created>
  <dcterms:modified xsi:type="dcterms:W3CDTF">2002-03-06T21:29:54Z</dcterms:modified>
  <cp:category/>
  <cp:version/>
  <cp:contentType/>
  <cp:contentStatus/>
</cp:coreProperties>
</file>